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nguyen\Documents\Local Stata Folder\126 CA Agg DR\Final Table Generators\Public Versions\"/>
    </mc:Choice>
  </mc:AlternateContent>
  <bookViews>
    <workbookView xWindow="0" yWindow="0" windowWidth="22905" windowHeight="10530"/>
  </bookViews>
  <sheets>
    <sheet name="Table" sheetId="2" r:id="rId1"/>
    <sheet name="Temp" sheetId="5" state="hidden" r:id="rId2"/>
    <sheet name="Names" sheetId="3" state="hidden" r:id="rId3"/>
    <sheet name="CountData" sheetId="4" state="hidden" r:id="rId4"/>
    <sheet name="Data" sheetId="1" state="hidden" r:id="rId5"/>
  </sheets>
  <definedNames>
    <definedName name="_xlnm._FilterDatabase" localSheetId="3" hidden="1">CountData!$A$1:$K$842</definedName>
    <definedName name="_xlnm._FilterDatabase" localSheetId="4" hidden="1">Data!$A$1:$DG$832</definedName>
    <definedName name="_xlnm._FilterDatabase" localSheetId="1" hidden="1">Temp!#REF!</definedName>
    <definedName name="AutoDR">Table!$B$13</definedName>
    <definedName name="AutoDRs">Names!$N$2:$N$4</definedName>
    <definedName name="D_Dates">Names!$A$8:$A$28</definedName>
    <definedName name="Data">Data!$A$1:$CB$699</definedName>
    <definedName name="Date">Table!$B$6</definedName>
    <definedName name="DualDR">Table!$B$14</definedName>
    <definedName name="DualDRs">Names!$O$2:$O$4</definedName>
    <definedName name="E_Dates">Names!$B$8:$B$25</definedName>
    <definedName name="E_Window">OFFSET(Temp!$A$1, 1, MATCH("Event Window", Temp!$1:$1, 0)-1, IF(AND(Date=DATEVALUE("06/09/2015"), Product="Day-Of"), 3, 1), 1)</definedName>
    <definedName name="End">Table!$H$5</definedName>
    <definedName name="Event_Days">OFFSET(Temp!$A$1, IF(Product="Day-Ahead", 3, 1), MATCH("Event Days", Temp!$1:$1, 0)-1, COUNTA(OFFSET(Temp!$A:$A, 0, MATCH("Event Days", Temp!$1:$1, 0)-1))-IF(Product="Day-Ahead", 3, 1), 1)</definedName>
    <definedName name="Event_Options">Names!$G$22:$G$25</definedName>
    <definedName name="EventWindow">Table!$B$7</definedName>
    <definedName name="F_Dates">Names!$C$8:$C$28</definedName>
    <definedName name="Industries">OFFSET(Temp!$A$1, 1, MATCH("Industries", Temp!$1:$1, 0)-1, IF(Table!$B$10="All", COUNTA(OFFSET(Temp!$A:$A, 0, MATCH("Industries", Temp!$1:$1, 0)-1))-1, 1), 1)</definedName>
    <definedName name="Industry">Table!$B$12</definedName>
    <definedName name="Jun9_Options">Names!$G$2:$G$4</definedName>
    <definedName name="LCA">Table!$B$10</definedName>
    <definedName name="LCAs">OFFSET(Temp!$A$1, 1, MATCH("LCAs", Temp!$1:$1, 0)-1, IF(Table!$B$12="All", COUNTA(OFFSET(Temp!$A:$A, 0, MATCH("LCAs", Temp!$1:$1, 0)-1))-1, 1), 1)</definedName>
    <definedName name="MinCustomers">Temp!$C$2</definedName>
    <definedName name="Product">Table!$B$5</definedName>
    <definedName name="Products">Names!$B$2:$B$3</definedName>
    <definedName name="ResultType">Table!$B$4</definedName>
    <definedName name="SASize">Table!$B$11</definedName>
    <definedName name="SizeDesc">Names!$P$2:$P$5</definedName>
    <definedName name="Start">Table!$F$5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F34" i="2"/>
  <c r="E34" i="2"/>
  <c r="H33" i="2"/>
  <c r="F33" i="2"/>
  <c r="E33" i="2"/>
  <c r="H32" i="2"/>
  <c r="F32" i="2"/>
  <c r="E32" i="2"/>
  <c r="H31" i="2"/>
  <c r="F31" i="2"/>
  <c r="E31" i="2"/>
  <c r="H30" i="2"/>
  <c r="F30" i="2"/>
  <c r="E30" i="2"/>
  <c r="H29" i="2"/>
  <c r="F29" i="2"/>
  <c r="E29" i="2"/>
  <c r="H28" i="2"/>
  <c r="F28" i="2"/>
  <c r="E28" i="2"/>
  <c r="H27" i="2"/>
  <c r="F27" i="2"/>
  <c r="E27" i="2"/>
  <c r="H26" i="2"/>
  <c r="F26" i="2"/>
  <c r="E26" i="2"/>
  <c r="H25" i="2"/>
  <c r="F25" i="2"/>
  <c r="E25" i="2"/>
  <c r="H24" i="2"/>
  <c r="F24" i="2"/>
  <c r="E24" i="2"/>
  <c r="H23" i="2"/>
  <c r="F23" i="2"/>
  <c r="E23" i="2"/>
  <c r="H22" i="2"/>
  <c r="F22" i="2"/>
  <c r="E22" i="2"/>
  <c r="H21" i="2"/>
  <c r="F21" i="2"/>
  <c r="E21" i="2"/>
  <c r="H20" i="2"/>
  <c r="F20" i="2"/>
  <c r="E20" i="2"/>
  <c r="H19" i="2"/>
  <c r="F19" i="2"/>
  <c r="E19" i="2"/>
  <c r="H18" i="2"/>
  <c r="F18" i="2"/>
  <c r="E18" i="2"/>
  <c r="H17" i="2"/>
  <c r="F17" i="2"/>
  <c r="E17" i="2"/>
  <c r="H16" i="2"/>
  <c r="F16" i="2"/>
  <c r="E16" i="2"/>
  <c r="H15" i="2"/>
  <c r="F15" i="2"/>
  <c r="E15" i="2"/>
  <c r="H14" i="2"/>
  <c r="F14" i="2"/>
  <c r="E14" i="2"/>
  <c r="H13" i="2"/>
  <c r="F13" i="2"/>
  <c r="E13" i="2"/>
  <c r="H12" i="2"/>
  <c r="F12" i="2"/>
  <c r="E12" i="2"/>
  <c r="H11" i="2"/>
  <c r="F11" i="2"/>
  <c r="E11" i="2"/>
  <c r="I2" i="2"/>
  <c r="G26" i="2" l="1"/>
  <c r="M26" i="2" s="1"/>
  <c r="G27" i="2"/>
  <c r="L27" i="2" s="1"/>
  <c r="G34" i="2"/>
  <c r="M34" i="2" s="1"/>
  <c r="G13" i="2"/>
  <c r="M13" i="2" s="1"/>
  <c r="G21" i="2"/>
  <c r="L21" i="2" s="1"/>
  <c r="G12" i="2"/>
  <c r="I12" i="2" s="1"/>
  <c r="G15" i="2"/>
  <c r="L15" i="2" s="1"/>
  <c r="G19" i="2"/>
  <c r="L19" i="2" s="1"/>
  <c r="G20" i="2"/>
  <c r="J20" i="2" s="1"/>
  <c r="G23" i="2"/>
  <c r="L23" i="2" s="1"/>
  <c r="G29" i="2"/>
  <c r="J29" i="2" s="1"/>
  <c r="G18" i="2"/>
  <c r="M18" i="2" s="1"/>
  <c r="G28" i="2"/>
  <c r="I28" i="2" s="1"/>
  <c r="G31" i="2"/>
  <c r="L31" i="2" s="1"/>
  <c r="G17" i="2"/>
  <c r="J17" i="2" s="1"/>
  <c r="G22" i="2"/>
  <c r="K22" i="2" s="1"/>
  <c r="G24" i="2"/>
  <c r="J24" i="2" s="1"/>
  <c r="G33" i="2"/>
  <c r="M33" i="2" s="1"/>
  <c r="G14" i="2"/>
  <c r="M14" i="2" s="1"/>
  <c r="G16" i="2"/>
  <c r="K16" i="2" s="1"/>
  <c r="G25" i="2"/>
  <c r="L25" i="2" s="1"/>
  <c r="G30" i="2"/>
  <c r="K30" i="2" s="1"/>
  <c r="G32" i="2"/>
  <c r="K32" i="2" s="1"/>
  <c r="J13" i="2"/>
  <c r="K20" i="2"/>
  <c r="M20" i="2"/>
  <c r="L34" i="2"/>
  <c r="K34" i="2"/>
  <c r="K24" i="2"/>
  <c r="L24" i="2"/>
  <c r="J25" i="2"/>
  <c r="I25" i="2"/>
  <c r="J21" i="2"/>
  <c r="K21" i="2"/>
  <c r="I21" i="2"/>
  <c r="I26" i="2"/>
  <c r="L26" i="2"/>
  <c r="K26" i="2"/>
  <c r="K28" i="2"/>
  <c r="M28" i="2"/>
  <c r="L28" i="2"/>
  <c r="I3" i="2"/>
  <c r="D7" i="2" s="1"/>
  <c r="E2" i="5"/>
  <c r="J26" i="2" l="1"/>
  <c r="K25" i="2"/>
  <c r="M24" i="2"/>
  <c r="L20" i="2"/>
  <c r="M27" i="2"/>
  <c r="K12" i="2"/>
  <c r="K27" i="2"/>
  <c r="J23" i="2"/>
  <c r="K17" i="2"/>
  <c r="I34" i="2"/>
  <c r="M19" i="2"/>
  <c r="J34" i="2"/>
  <c r="K13" i="2"/>
  <c r="J19" i="2"/>
  <c r="I19" i="2"/>
  <c r="J12" i="2"/>
  <c r="K19" i="2"/>
  <c r="M23" i="2"/>
  <c r="I13" i="2"/>
  <c r="J27" i="2"/>
  <c r="I27" i="2"/>
  <c r="M12" i="2"/>
  <c r="L22" i="2"/>
  <c r="L13" i="2"/>
  <c r="K23" i="2"/>
  <c r="I18" i="2"/>
  <c r="M15" i="2"/>
  <c r="K14" i="2"/>
  <c r="I31" i="2"/>
  <c r="I23" i="2"/>
  <c r="L12" i="2"/>
  <c r="I14" i="2"/>
  <c r="L29" i="2"/>
  <c r="J15" i="2"/>
  <c r="I17" i="2"/>
  <c r="I15" i="2"/>
  <c r="J28" i="2"/>
  <c r="M21" i="2"/>
  <c r="M25" i="2"/>
  <c r="L14" i="2"/>
  <c r="I24" i="2"/>
  <c r="L17" i="2"/>
  <c r="I29" i="2"/>
  <c r="I20" i="2"/>
  <c r="M29" i="2"/>
  <c r="K15" i="2"/>
  <c r="J14" i="2"/>
  <c r="M17" i="2"/>
  <c r="K29" i="2"/>
  <c r="M32" i="2"/>
  <c r="I16" i="2"/>
  <c r="K18" i="2"/>
  <c r="J32" i="2"/>
  <c r="J31" i="2"/>
  <c r="I33" i="2"/>
  <c r="J30" i="2"/>
  <c r="K31" i="2"/>
  <c r="J33" i="2"/>
  <c r="M22" i="2"/>
  <c r="L18" i="2"/>
  <c r="I32" i="2"/>
  <c r="L30" i="2"/>
  <c r="M30" i="2"/>
  <c r="M31" i="2"/>
  <c r="K33" i="2"/>
  <c r="J22" i="2"/>
  <c r="J16" i="2"/>
  <c r="J18" i="2"/>
  <c r="L33" i="2"/>
  <c r="I22" i="2"/>
  <c r="M16" i="2"/>
  <c r="L32" i="2"/>
  <c r="I30" i="2"/>
  <c r="L16" i="2"/>
  <c r="A1" i="2"/>
  <c r="DF281" i="1" l="1"/>
  <c r="DF277" i="1"/>
  <c r="DF55" i="1"/>
  <c r="DF47" i="1"/>
  <c r="DF656" i="1"/>
  <c r="DF505" i="1"/>
  <c r="DF805" i="1"/>
  <c r="DF791" i="1"/>
  <c r="DF743" i="1"/>
  <c r="DF739" i="1"/>
  <c r="DF238" i="1"/>
  <c r="DF174" i="1"/>
  <c r="DF170" i="1"/>
  <c r="DF617" i="1"/>
  <c r="DF537" i="1"/>
  <c r="DF609" i="1"/>
  <c r="DF545" i="1"/>
  <c r="DF334" i="1"/>
  <c r="DF298" i="1"/>
  <c r="DF286" i="1"/>
  <c r="DF270" i="1"/>
  <c r="DF110" i="1"/>
  <c r="DF78" i="1"/>
  <c r="DF74" i="1"/>
  <c r="DF70" i="1"/>
  <c r="DF66" i="1"/>
  <c r="DF64" i="1"/>
  <c r="DF672" i="1"/>
  <c r="DF453" i="1"/>
  <c r="DF447" i="1"/>
  <c r="DF441" i="1"/>
  <c r="DF433" i="1"/>
  <c r="DF373" i="1"/>
  <c r="DF497" i="1"/>
  <c r="DF457" i="1"/>
  <c r="DF455" i="1"/>
  <c r="DF449" i="1"/>
  <c r="DF445" i="1"/>
  <c r="DF830" i="1"/>
  <c r="DF822" i="1"/>
  <c r="DF770" i="1"/>
  <c r="DF762" i="1"/>
  <c r="DF706" i="1"/>
  <c r="DF698" i="1"/>
  <c r="DF676" i="1"/>
  <c r="DF661" i="1"/>
  <c r="DF645" i="1"/>
  <c r="DF629" i="1"/>
  <c r="DF488" i="1"/>
  <c r="DF480" i="1"/>
  <c r="DF464" i="1"/>
  <c r="DF448" i="1"/>
  <c r="DF420" i="1"/>
  <c r="DF402" i="1"/>
  <c r="DF366" i="1"/>
  <c r="DF350" i="1"/>
  <c r="DF202" i="1"/>
  <c r="DF171" i="1"/>
  <c r="DF169" i="1"/>
  <c r="DF165" i="1"/>
  <c r="DF153" i="1"/>
  <c r="DF149" i="1"/>
  <c r="DF233" i="1"/>
  <c r="DF229" i="1"/>
  <c r="DF217" i="1"/>
  <c r="DF213" i="1"/>
  <c r="DF532" i="1"/>
  <c r="DF530" i="1"/>
  <c r="DF516" i="1"/>
  <c r="DF514" i="1"/>
  <c r="DF500" i="1"/>
  <c r="DF498" i="1"/>
  <c r="DF341" i="1"/>
  <c r="DF339" i="1"/>
  <c r="DF234" i="1"/>
  <c r="DF222" i="1"/>
  <c r="DF206" i="1"/>
  <c r="DF50" i="1"/>
  <c r="DF34" i="1"/>
  <c r="DF22" i="1"/>
  <c r="DF20" i="1"/>
  <c r="DF14" i="1"/>
  <c r="DF585" i="1"/>
  <c r="DF581" i="1"/>
  <c r="DF567" i="1"/>
  <c r="DF565" i="1"/>
  <c r="DF561" i="1"/>
  <c r="DF398" i="1"/>
  <c r="DF396" i="1"/>
  <c r="DF394" i="1"/>
  <c r="DF392" i="1"/>
  <c r="DF390" i="1"/>
  <c r="DF386" i="1"/>
  <c r="DF382" i="1"/>
  <c r="DF380" i="1"/>
  <c r="DF378" i="1"/>
  <c r="DF376" i="1"/>
  <c r="DF374" i="1"/>
  <c r="DF299" i="1"/>
  <c r="DF109" i="1"/>
  <c r="DF93" i="1"/>
  <c r="DF87" i="1"/>
  <c r="DF85" i="1"/>
  <c r="DF83" i="1"/>
  <c r="DF79" i="1"/>
  <c r="DF583" i="1"/>
  <c r="DF569" i="1"/>
  <c r="DF2" i="1"/>
  <c r="DF727" i="1"/>
  <c r="DF725" i="1"/>
  <c r="DF719" i="1"/>
  <c r="DF717" i="1"/>
  <c r="DF715" i="1"/>
  <c r="DF711" i="1"/>
  <c r="DF709" i="1"/>
  <c r="DF703" i="1"/>
  <c r="DF701" i="1"/>
  <c r="DF699" i="1"/>
  <c r="DF695" i="1"/>
  <c r="DF693" i="1"/>
  <c r="DF687" i="1"/>
  <c r="DF683" i="1"/>
  <c r="DF681" i="1"/>
  <c r="DF644" i="1"/>
  <c r="DF640" i="1"/>
  <c r="DF638" i="1"/>
  <c r="DF636" i="1"/>
  <c r="DF608" i="1"/>
  <c r="DF592" i="1"/>
  <c r="DF576" i="1"/>
  <c r="DF560" i="1"/>
  <c r="DF544" i="1"/>
  <c r="DF465" i="1"/>
  <c r="DF381" i="1"/>
  <c r="DF377" i="1"/>
  <c r="DF302" i="1"/>
  <c r="DF266" i="1"/>
  <c r="DF158" i="1"/>
  <c r="DF142" i="1"/>
  <c r="DF138" i="1"/>
  <c r="DF106" i="1"/>
  <c r="DF82" i="1"/>
  <c r="DF3" i="1"/>
  <c r="DF820" i="1"/>
  <c r="DF812" i="1"/>
  <c r="DF804" i="1"/>
  <c r="DF796" i="1"/>
  <c r="DF792" i="1"/>
  <c r="DF788" i="1"/>
  <c r="DF786" i="1"/>
  <c r="DF756" i="1"/>
  <c r="DF748" i="1"/>
  <c r="DF740" i="1"/>
  <c r="DF732" i="1"/>
  <c r="DF553" i="1"/>
  <c r="DF551" i="1"/>
  <c r="DF549" i="1"/>
  <c r="DF492" i="1"/>
  <c r="DF490" i="1"/>
  <c r="DF468" i="1"/>
  <c r="DF466" i="1"/>
  <c r="DF389" i="1"/>
  <c r="DF387" i="1"/>
  <c r="DF364" i="1"/>
  <c r="DF362" i="1"/>
  <c r="DF360" i="1"/>
  <c r="DF358" i="1"/>
  <c r="DF354" i="1"/>
  <c r="DF724" i="1"/>
  <c r="DF716" i="1"/>
  <c r="DF684" i="1"/>
  <c r="DF653" i="1"/>
  <c r="DF649" i="1"/>
  <c r="DF612" i="1"/>
  <c r="DF610" i="1"/>
  <c r="DF596" i="1"/>
  <c r="DF594" i="1"/>
  <c r="DF535" i="1"/>
  <c r="DF533" i="1"/>
  <c r="DF529" i="1"/>
  <c r="DF521" i="1"/>
  <c r="DF519" i="1"/>
  <c r="DF517" i="1"/>
  <c r="DF513" i="1"/>
  <c r="DF511" i="1"/>
  <c r="DF509" i="1"/>
  <c r="DF452" i="1"/>
  <c r="DF450" i="1"/>
  <c r="DF436" i="1"/>
  <c r="DF434" i="1"/>
  <c r="DF235" i="1"/>
  <c r="DF829" i="1"/>
  <c r="DF827" i="1"/>
  <c r="DF821" i="1"/>
  <c r="DF819" i="1"/>
  <c r="DF817" i="1"/>
  <c r="DF813" i="1"/>
  <c r="DF811" i="1"/>
  <c r="DF779" i="1"/>
  <c r="DF773" i="1"/>
  <c r="DF767" i="1"/>
  <c r="DF765" i="1"/>
  <c r="DF763" i="1"/>
  <c r="DF759" i="1"/>
  <c r="DF757" i="1"/>
  <c r="DF751" i="1"/>
  <c r="DF749" i="1"/>
  <c r="DF747" i="1"/>
  <c r="DF670" i="1"/>
  <c r="DF668" i="1"/>
  <c r="DF666" i="1"/>
  <c r="DF664" i="1"/>
  <c r="DF643" i="1"/>
  <c r="DF641" i="1"/>
  <c r="DF635" i="1"/>
  <c r="DF633" i="1"/>
  <c r="DF625" i="1"/>
  <c r="DF580" i="1"/>
  <c r="DF578" i="1"/>
  <c r="DF564" i="1"/>
  <c r="DF562" i="1"/>
  <c r="DF405" i="1"/>
  <c r="DF370" i="1"/>
  <c r="DF321" i="1"/>
  <c r="DF313" i="1"/>
  <c r="DF309" i="1"/>
  <c r="DF287" i="1"/>
  <c r="DF254" i="1"/>
  <c r="DF190" i="1"/>
  <c r="DF126" i="1"/>
  <c r="DF71" i="1"/>
  <c r="DF69" i="1"/>
  <c r="DF67" i="1"/>
  <c r="DF63" i="1"/>
  <c r="DF10" i="1"/>
  <c r="DF6" i="1"/>
  <c r="DF4" i="1"/>
  <c r="DF677" i="1"/>
  <c r="DF654" i="1"/>
  <c r="DF650" i="1"/>
  <c r="DF648" i="1"/>
  <c r="DF646" i="1"/>
  <c r="DF624" i="1"/>
  <c r="DF615" i="1"/>
  <c r="DF613" i="1"/>
  <c r="DF601" i="1"/>
  <c r="DF599" i="1"/>
  <c r="DF597" i="1"/>
  <c r="DF593" i="1"/>
  <c r="DF577" i="1"/>
  <c r="DF548" i="1"/>
  <c r="DF546" i="1"/>
  <c r="DF528" i="1"/>
  <c r="DF512" i="1"/>
  <c r="DF489" i="1"/>
  <c r="DF487" i="1"/>
  <c r="DF485" i="1"/>
  <c r="DF473" i="1"/>
  <c r="DF471" i="1"/>
  <c r="DF469" i="1"/>
  <c r="DF428" i="1"/>
  <c r="DF418" i="1"/>
  <c r="DF414" i="1"/>
  <c r="DF412" i="1"/>
  <c r="DF410" i="1"/>
  <c r="DF408" i="1"/>
  <c r="DF406" i="1"/>
  <c r="DF388" i="1"/>
  <c r="DF371" i="1"/>
  <c r="DF357" i="1"/>
  <c r="DF326" i="1"/>
  <c r="DF324" i="1"/>
  <c r="DF322" i="1"/>
  <c r="DF318" i="1"/>
  <c r="DF314" i="1"/>
  <c r="DF312" i="1"/>
  <c r="DF310" i="1"/>
  <c r="DF308" i="1"/>
  <c r="DF306" i="1"/>
  <c r="DF267" i="1"/>
  <c r="DF265" i="1"/>
  <c r="DF261" i="1"/>
  <c r="DF249" i="1"/>
  <c r="DF245" i="1"/>
  <c r="DF203" i="1"/>
  <c r="DF201" i="1"/>
  <c r="DF197" i="1"/>
  <c r="DF185" i="1"/>
  <c r="DF181" i="1"/>
  <c r="DF139" i="1"/>
  <c r="DF137" i="1"/>
  <c r="DF131" i="1"/>
  <c r="DF119" i="1"/>
  <c r="DF115" i="1"/>
  <c r="DF94" i="1"/>
  <c r="DF90" i="1"/>
  <c r="DF86" i="1"/>
  <c r="DF62" i="1"/>
  <c r="DF51" i="1"/>
  <c r="DF39" i="1"/>
  <c r="DF35" i="1"/>
  <c r="DF31" i="1"/>
  <c r="DF19" i="1"/>
  <c r="DF17" i="1"/>
  <c r="DF15" i="1"/>
  <c r="DF11" i="1"/>
  <c r="DF103" i="1"/>
  <c r="DF99" i="1"/>
  <c r="DF46" i="1"/>
  <c r="DF30" i="1"/>
  <c r="DF825" i="1"/>
  <c r="DF798" i="1"/>
  <c r="DF790" i="1"/>
  <c r="DF771" i="1"/>
  <c r="DF738" i="1"/>
  <c r="DF730" i="1"/>
  <c r="DF707" i="1"/>
  <c r="DF691" i="1"/>
  <c r="DF809" i="1"/>
  <c r="DF784" i="1"/>
  <c r="DF755" i="1"/>
  <c r="DF722" i="1"/>
  <c r="DF714" i="1"/>
  <c r="DF660" i="1"/>
  <c r="DF637" i="1"/>
  <c r="DF828" i="1"/>
  <c r="DF814" i="1"/>
  <c r="DF806" i="1"/>
  <c r="DF803" i="1"/>
  <c r="DF801" i="1"/>
  <c r="DF797" i="1"/>
  <c r="DF795" i="1"/>
  <c r="DF783" i="1"/>
  <c r="DF776" i="1"/>
  <c r="DF772" i="1"/>
  <c r="DF764" i="1"/>
  <c r="DF754" i="1"/>
  <c r="DF746" i="1"/>
  <c r="DF741" i="1"/>
  <c r="DF735" i="1"/>
  <c r="DF733" i="1"/>
  <c r="DF731" i="1"/>
  <c r="DF723" i="1"/>
  <c r="DF708" i="1"/>
  <c r="DF700" i="1"/>
  <c r="DF692" i="1"/>
  <c r="DF688" i="1"/>
  <c r="DF682" i="1"/>
  <c r="DF657" i="1"/>
  <c r="DF632" i="1"/>
  <c r="DF620" i="1"/>
  <c r="DF618" i="1"/>
  <c r="DF616" i="1"/>
  <c r="DF607" i="1"/>
  <c r="DF605" i="1"/>
  <c r="DF588" i="1"/>
  <c r="DF586" i="1"/>
  <c r="DF584" i="1"/>
  <c r="DF575" i="1"/>
  <c r="DF573" i="1"/>
  <c r="DF556" i="1"/>
  <c r="DF554" i="1"/>
  <c r="DF552" i="1"/>
  <c r="DF543" i="1"/>
  <c r="DF541" i="1"/>
  <c r="DF524" i="1"/>
  <c r="DF522" i="1"/>
  <c r="DF520" i="1"/>
  <c r="DF503" i="1"/>
  <c r="DF501" i="1"/>
  <c r="DF484" i="1"/>
  <c r="DF482" i="1"/>
  <c r="DF432" i="1"/>
  <c r="DF425" i="1"/>
  <c r="DF421" i="1"/>
  <c r="DF419" i="1"/>
  <c r="DF413" i="1"/>
  <c r="DF409" i="1"/>
  <c r="DF333" i="1"/>
  <c r="DF327" i="1"/>
  <c r="DF283" i="1"/>
  <c r="DF250" i="1"/>
  <c r="DF248" i="1"/>
  <c r="DF246" i="1"/>
  <c r="DF244" i="1"/>
  <c r="DF242" i="1"/>
  <c r="DF223" i="1"/>
  <c r="DF186" i="1"/>
  <c r="DF122" i="1"/>
  <c r="DF356" i="1"/>
  <c r="DF349" i="1"/>
  <c r="DF345" i="1"/>
  <c r="DF338" i="1"/>
  <c r="DF325" i="1"/>
  <c r="DF317" i="1"/>
  <c r="DF315" i="1"/>
  <c r="DF673" i="1"/>
  <c r="DF671" i="1"/>
  <c r="DF667" i="1"/>
  <c r="DF626" i="1"/>
  <c r="DF623" i="1"/>
  <c r="DF621" i="1"/>
  <c r="DF604" i="1"/>
  <c r="DF602" i="1"/>
  <c r="DF600" i="1"/>
  <c r="DF591" i="1"/>
  <c r="DF589" i="1"/>
  <c r="DF572" i="1"/>
  <c r="DF570" i="1"/>
  <c r="DF568" i="1"/>
  <c r="DF559" i="1"/>
  <c r="DF557" i="1"/>
  <c r="DF540" i="1"/>
  <c r="DF538" i="1"/>
  <c r="DF536" i="1"/>
  <c r="DF527" i="1"/>
  <c r="DF496" i="1"/>
  <c r="DF481" i="1"/>
  <c r="DF479" i="1"/>
  <c r="DF477" i="1"/>
  <c r="DF460" i="1"/>
  <c r="DF458" i="1"/>
  <c r="DF456" i="1"/>
  <c r="DF439" i="1"/>
  <c r="DF437" i="1"/>
  <c r="DF372" i="1"/>
  <c r="DF365" i="1"/>
  <c r="DF361" i="1"/>
  <c r="DF297" i="1"/>
  <c r="DF293" i="1"/>
  <c r="DF282" i="1"/>
  <c r="DF280" i="1"/>
  <c r="DF278" i="1"/>
  <c r="DF276" i="1"/>
  <c r="DF274" i="1"/>
  <c r="DF255" i="1"/>
  <c r="DF218" i="1"/>
  <c r="DF216" i="1"/>
  <c r="DF214" i="1"/>
  <c r="DF212" i="1"/>
  <c r="DF210" i="1"/>
  <c r="DF154" i="1"/>
  <c r="DF191" i="1"/>
  <c r="DF184" i="1"/>
  <c r="DF182" i="1"/>
  <c r="DF180" i="1"/>
  <c r="DF178" i="1"/>
  <c r="DF159" i="1"/>
  <c r="DF152" i="1"/>
  <c r="DF150" i="1"/>
  <c r="DF148" i="1"/>
  <c r="DF146" i="1"/>
  <c r="DF129" i="1"/>
  <c r="DF120" i="1"/>
  <c r="DF118" i="1"/>
  <c r="DF116" i="1"/>
  <c r="DF114" i="1"/>
  <c r="DF97" i="1"/>
  <c r="DF88" i="1"/>
  <c r="DF72" i="1"/>
  <c r="DF59" i="1"/>
  <c r="DF42" i="1"/>
  <c r="DF38" i="1"/>
  <c r="DF27" i="1"/>
  <c r="DF23" i="1"/>
  <c r="DF18" i="1"/>
  <c r="DF9" i="1"/>
  <c r="DF7" i="1"/>
  <c r="DF251" i="1"/>
  <c r="DF219" i="1"/>
  <c r="DF187" i="1"/>
  <c r="DF155" i="1"/>
  <c r="DF125" i="1"/>
  <c r="DF77" i="1"/>
  <c r="DF75" i="1"/>
  <c r="DF12" i="1"/>
  <c r="DF525" i="1"/>
  <c r="DF508" i="1"/>
  <c r="DF506" i="1"/>
  <c r="DF504" i="1"/>
  <c r="DF495" i="1"/>
  <c r="DF493" i="1"/>
  <c r="DF476" i="1"/>
  <c r="DF474" i="1"/>
  <c r="DF472" i="1"/>
  <c r="DF463" i="1"/>
  <c r="DF461" i="1"/>
  <c r="DF444" i="1"/>
  <c r="DF442" i="1"/>
  <c r="DF440" i="1"/>
  <c r="DF429" i="1"/>
  <c r="DF424" i="1"/>
  <c r="DF422" i="1"/>
  <c r="DF403" i="1"/>
  <c r="DF355" i="1"/>
  <c r="DF348" i="1"/>
  <c r="DF346" i="1"/>
  <c r="DF344" i="1"/>
  <c r="DF342" i="1"/>
  <c r="DF335" i="1"/>
  <c r="DF332" i="1"/>
  <c r="DF303" i="1"/>
  <c r="DF296" i="1"/>
  <c r="DF294" i="1"/>
  <c r="DF292" i="1"/>
  <c r="DF290" i="1"/>
  <c r="DF271" i="1"/>
  <c r="DF264" i="1"/>
  <c r="DF262" i="1"/>
  <c r="DF260" i="1"/>
  <c r="DF258" i="1"/>
  <c r="DF239" i="1"/>
  <c r="DF232" i="1"/>
  <c r="DF230" i="1"/>
  <c r="DF228" i="1"/>
  <c r="DF226" i="1"/>
  <c r="DF207" i="1"/>
  <c r="DF200" i="1"/>
  <c r="DF198" i="1"/>
  <c r="DF196" i="1"/>
  <c r="DF194" i="1"/>
  <c r="DF175" i="1"/>
  <c r="DF168" i="1"/>
  <c r="DF166" i="1"/>
  <c r="DF164" i="1"/>
  <c r="DF162" i="1"/>
  <c r="DF143" i="1"/>
  <c r="DF136" i="1"/>
  <c r="DF134" i="1"/>
  <c r="DF132" i="1"/>
  <c r="DF130" i="1"/>
  <c r="DF113" i="1"/>
  <c r="DF104" i="1"/>
  <c r="DF102" i="1"/>
  <c r="DF100" i="1"/>
  <c r="DF98" i="1"/>
  <c r="DF80" i="1"/>
  <c r="DF58" i="1"/>
  <c r="DF54" i="1"/>
  <c r="DF43" i="1"/>
  <c r="DF26" i="1"/>
  <c r="DF831" i="1"/>
  <c r="DF824" i="1"/>
  <c r="DF818" i="1"/>
  <c r="DF815" i="1"/>
  <c r="DF808" i="1"/>
  <c r="DF802" i="1"/>
  <c r="DF799" i="1"/>
  <c r="DF775" i="1"/>
  <c r="DF768" i="1"/>
  <c r="DF766" i="1"/>
  <c r="DF761" i="1"/>
  <c r="DF752" i="1"/>
  <c r="DF750" i="1"/>
  <c r="DF745" i="1"/>
  <c r="DF736" i="1"/>
  <c r="DF734" i="1"/>
  <c r="DF729" i="1"/>
  <c r="DF720" i="1"/>
  <c r="DF718" i="1"/>
  <c r="DF713" i="1"/>
  <c r="DF704" i="1"/>
  <c r="DF702" i="1"/>
  <c r="DF697" i="1"/>
  <c r="DF686" i="1"/>
  <c r="DF679" i="1"/>
  <c r="DF832" i="1"/>
  <c r="DF826" i="1"/>
  <c r="DF823" i="1"/>
  <c r="DF816" i="1"/>
  <c r="DF810" i="1"/>
  <c r="DF807" i="1"/>
  <c r="DF800" i="1"/>
  <c r="DF794" i="1"/>
  <c r="DF789" i="1"/>
  <c r="DF787" i="1"/>
  <c r="DF782" i="1"/>
  <c r="DF780" i="1"/>
  <c r="DF778" i="1"/>
  <c r="DF774" i="1"/>
  <c r="DF769" i="1"/>
  <c r="DF760" i="1"/>
  <c r="DF758" i="1"/>
  <c r="DF753" i="1"/>
  <c r="DF744" i="1"/>
  <c r="DF742" i="1"/>
  <c r="DF737" i="1"/>
  <c r="DF728" i="1"/>
  <c r="DF726" i="1"/>
  <c r="DF721" i="1"/>
  <c r="DF712" i="1"/>
  <c r="DF710" i="1"/>
  <c r="DF705" i="1"/>
  <c r="DF696" i="1"/>
  <c r="DF694" i="1"/>
  <c r="DF689" i="1"/>
  <c r="DF680" i="1"/>
  <c r="DF678" i="1"/>
  <c r="DF669" i="1"/>
  <c r="DF662" i="1"/>
  <c r="DF655" i="1"/>
  <c r="DF652" i="1"/>
  <c r="DF631" i="1"/>
  <c r="DF674" i="1"/>
  <c r="DF665" i="1"/>
  <c r="DF663" i="1"/>
  <c r="DF658" i="1"/>
  <c r="DF647" i="1"/>
  <c r="DF642" i="1"/>
  <c r="DF639" i="1"/>
  <c r="DF634" i="1"/>
  <c r="DF627" i="1"/>
  <c r="DF622" i="1"/>
  <c r="DF619" i="1"/>
  <c r="DF614" i="1"/>
  <c r="DF611" i="1"/>
  <c r="DF606" i="1"/>
  <c r="DF603" i="1"/>
  <c r="DF598" i="1"/>
  <c r="DF595" i="1"/>
  <c r="DF590" i="1"/>
  <c r="DF587" i="1"/>
  <c r="DF582" i="1"/>
  <c r="DF579" i="1"/>
  <c r="DF574" i="1"/>
  <c r="DF571" i="1"/>
  <c r="DF566" i="1"/>
  <c r="DF563" i="1"/>
  <c r="DF558" i="1"/>
  <c r="DF555" i="1"/>
  <c r="DF550" i="1"/>
  <c r="DF547" i="1"/>
  <c r="DF542" i="1"/>
  <c r="DF539" i="1"/>
  <c r="DF534" i="1"/>
  <c r="DF531" i="1"/>
  <c r="DF526" i="1"/>
  <c r="DF523" i="1"/>
  <c r="DF518" i="1"/>
  <c r="DF515" i="1"/>
  <c r="DF510" i="1"/>
  <c r="DF507" i="1"/>
  <c r="DF502" i="1"/>
  <c r="DF499" i="1"/>
  <c r="DF494" i="1"/>
  <c r="DF491" i="1"/>
  <c r="DF486" i="1"/>
  <c r="DF483" i="1"/>
  <c r="DF478" i="1"/>
  <c r="DF475" i="1"/>
  <c r="DF470" i="1"/>
  <c r="DF467" i="1"/>
  <c r="DF462" i="1"/>
  <c r="DF459" i="1"/>
  <c r="DF454" i="1"/>
  <c r="DF451" i="1"/>
  <c r="DF446" i="1"/>
  <c r="DF443" i="1"/>
  <c r="DF438" i="1"/>
  <c r="DF435" i="1"/>
  <c r="DF430" i="1"/>
  <c r="DF427" i="1"/>
  <c r="DF690" i="1"/>
  <c r="DF685" i="1"/>
  <c r="DF675" i="1"/>
  <c r="DF659" i="1"/>
  <c r="DF630" i="1"/>
  <c r="DF628" i="1"/>
  <c r="DF417" i="1"/>
  <c r="DF404" i="1"/>
  <c r="DF397" i="1"/>
  <c r="DF393" i="1"/>
  <c r="DF330" i="1"/>
  <c r="DF340" i="1"/>
  <c r="DF323" i="1"/>
  <c r="DF311" i="1"/>
  <c r="DF304" i="1"/>
  <c r="DF295" i="1"/>
  <c r="DF288" i="1"/>
  <c r="DF279" i="1"/>
  <c r="DF272" i="1"/>
  <c r="DF263" i="1"/>
  <c r="DF256" i="1"/>
  <c r="DF247" i="1"/>
  <c r="DF240" i="1"/>
  <c r="DF231" i="1"/>
  <c r="DF224" i="1"/>
  <c r="DF215" i="1"/>
  <c r="DF208" i="1"/>
  <c r="DF199" i="1"/>
  <c r="DF192" i="1"/>
  <c r="DF183" i="1"/>
  <c r="DF176" i="1"/>
  <c r="DF167" i="1"/>
  <c r="DF160" i="1"/>
  <c r="DF151" i="1"/>
  <c r="DF144" i="1"/>
  <c r="DF135" i="1"/>
  <c r="DF128" i="1"/>
  <c r="DF121" i="1"/>
  <c r="DF112" i="1"/>
  <c r="DF105" i="1"/>
  <c r="DF96" i="1"/>
  <c r="DF89" i="1"/>
  <c r="DF84" i="1"/>
  <c r="DF81" i="1"/>
  <c r="DF76" i="1"/>
  <c r="DF73" i="1"/>
  <c r="DF68" i="1"/>
  <c r="DF65" i="1"/>
  <c r="DF60" i="1"/>
  <c r="DF57" i="1"/>
  <c r="DF52" i="1"/>
  <c r="DF49" i="1"/>
  <c r="DF44" i="1"/>
  <c r="DF41" i="1"/>
  <c r="DF36" i="1"/>
  <c r="DF33" i="1"/>
  <c r="DF28" i="1"/>
  <c r="DF25" i="1"/>
  <c r="DF431" i="1"/>
  <c r="DF426" i="1"/>
  <c r="DF423" i="1"/>
  <c r="DF416" i="1"/>
  <c r="DF407" i="1"/>
  <c r="DF400" i="1"/>
  <c r="DF384" i="1"/>
  <c r="DF368" i="1"/>
  <c r="DF352" i="1"/>
  <c r="DF331" i="1"/>
  <c r="DF329" i="1"/>
  <c r="DF319" i="1"/>
  <c r="DF316" i="1"/>
  <c r="DF307" i="1"/>
  <c r="DF305" i="1"/>
  <c r="DF300" i="1"/>
  <c r="DF291" i="1"/>
  <c r="DF289" i="1"/>
  <c r="DF284" i="1"/>
  <c r="DF275" i="1"/>
  <c r="DF273" i="1"/>
  <c r="DF268" i="1"/>
  <c r="DF259" i="1"/>
  <c r="DF257" i="1"/>
  <c r="DF252" i="1"/>
  <c r="DF243" i="1"/>
  <c r="DF241" i="1"/>
  <c r="DF236" i="1"/>
  <c r="DF227" i="1"/>
  <c r="DF225" i="1"/>
  <c r="DF220" i="1"/>
  <c r="DF211" i="1"/>
  <c r="DF209" i="1"/>
  <c r="DF204" i="1"/>
  <c r="DF195" i="1"/>
  <c r="DF193" i="1"/>
  <c r="DF188" i="1"/>
  <c r="DF179" i="1"/>
  <c r="DF177" i="1"/>
  <c r="DF172" i="1"/>
  <c r="DF163" i="1"/>
  <c r="DF161" i="1"/>
  <c r="DF156" i="1"/>
  <c r="DF147" i="1"/>
  <c r="DF145" i="1"/>
  <c r="DF140" i="1"/>
  <c r="DF133" i="1"/>
  <c r="DF127" i="1"/>
  <c r="DF124" i="1"/>
  <c r="DF117" i="1"/>
  <c r="DF111" i="1"/>
  <c r="DF108" i="1"/>
  <c r="DF101" i="1"/>
  <c r="DF95" i="1"/>
  <c r="DF92" i="1"/>
  <c r="DF401" i="1"/>
  <c r="DF385" i="1"/>
  <c r="DF369" i="1"/>
  <c r="DF353" i="1"/>
  <c r="DF337" i="1"/>
  <c r="DF301" i="1"/>
  <c r="DF285" i="1"/>
  <c r="DF269" i="1"/>
  <c r="DF253" i="1"/>
  <c r="DF237" i="1"/>
  <c r="DF221" i="1"/>
  <c r="DF205" i="1"/>
  <c r="DF189" i="1"/>
  <c r="DF173" i="1"/>
  <c r="DF157" i="1"/>
  <c r="DF141" i="1"/>
  <c r="DF123" i="1"/>
  <c r="DF107" i="1"/>
  <c r="DF91" i="1"/>
  <c r="DF61" i="1"/>
  <c r="DF56" i="1"/>
  <c r="DF53" i="1"/>
  <c r="DF48" i="1"/>
  <c r="DF45" i="1"/>
  <c r="DF40" i="1"/>
  <c r="DF37" i="1"/>
  <c r="DF32" i="1"/>
  <c r="DF29" i="1"/>
  <c r="DF24" i="1"/>
  <c r="DF21" i="1"/>
  <c r="DF16" i="1"/>
  <c r="DF13" i="1"/>
  <c r="DF8" i="1"/>
  <c r="DF5" i="1"/>
  <c r="DF781" i="1"/>
  <c r="DF785" i="1"/>
  <c r="DF793" i="1"/>
  <c r="DF777" i="1"/>
  <c r="DF651" i="1"/>
  <c r="DF391" i="1"/>
  <c r="DF375" i="1"/>
  <c r="DF359" i="1"/>
  <c r="DF343" i="1"/>
  <c r="DF411" i="1"/>
  <c r="DF395" i="1"/>
  <c r="DF379" i="1"/>
  <c r="DF363" i="1"/>
  <c r="DF347" i="1"/>
  <c r="DF415" i="1"/>
  <c r="DF399" i="1"/>
  <c r="DF383" i="1"/>
  <c r="DF367" i="1"/>
  <c r="DF351" i="1"/>
  <c r="DF336" i="1"/>
  <c r="DF328" i="1"/>
  <c r="DF320" i="1"/>
  <c r="G22" i="3"/>
  <c r="E22" i="3" s="1"/>
  <c r="H27" i="5" l="1"/>
  <c r="H24" i="5" l="1"/>
  <c r="G2" i="3"/>
  <c r="G3" i="3"/>
  <c r="E3" i="3" s="1"/>
  <c r="G4" i="3"/>
  <c r="E4" i="3" s="1"/>
  <c r="G5" i="3"/>
  <c r="E5" i="3" s="1"/>
  <c r="G6" i="3"/>
  <c r="E6" i="3" s="1"/>
  <c r="G7" i="3"/>
  <c r="E7" i="3" s="1"/>
  <c r="G8" i="3"/>
  <c r="E8" i="3" s="1"/>
  <c r="G9" i="3"/>
  <c r="E9" i="3" s="1"/>
  <c r="G10" i="3"/>
  <c r="E10" i="3" s="1"/>
  <c r="G11" i="3"/>
  <c r="E11" i="3" s="1"/>
  <c r="G12" i="3"/>
  <c r="E12" i="3" s="1"/>
  <c r="G13" i="3"/>
  <c r="E13" i="3" s="1"/>
  <c r="G14" i="3"/>
  <c r="E14" i="3" s="1"/>
  <c r="G15" i="3"/>
  <c r="E15" i="3" s="1"/>
  <c r="G16" i="3"/>
  <c r="E16" i="3" s="1"/>
  <c r="G17" i="3"/>
  <c r="E17" i="3" s="1"/>
  <c r="G18" i="3"/>
  <c r="E18" i="3" s="1"/>
  <c r="G19" i="3"/>
  <c r="E19" i="3" s="1"/>
  <c r="G20" i="3"/>
  <c r="E20" i="3" s="1"/>
  <c r="G21" i="3"/>
  <c r="E21" i="3" s="1"/>
  <c r="H26" i="5" l="1"/>
  <c r="H25" i="5" l="1"/>
  <c r="G35" i="2" l="1"/>
  <c r="E35" i="2"/>
  <c r="F35" i="2"/>
  <c r="I35" i="2"/>
  <c r="I8" i="2"/>
  <c r="G8" i="2"/>
  <c r="E8" i="2"/>
  <c r="F8" i="2"/>
  <c r="E2" i="3"/>
  <c r="C7" i="2" l="1"/>
  <c r="H5" i="2"/>
  <c r="F5" i="2"/>
  <c r="H39" i="2" l="1"/>
  <c r="H38" i="2"/>
  <c r="F39" i="2" l="1"/>
  <c r="E39" i="2"/>
  <c r="E38" i="2"/>
  <c r="F38" i="2"/>
  <c r="G11" i="2"/>
  <c r="M11" i="2" s="1"/>
  <c r="K11" i="2" l="1"/>
  <c r="L11" i="2"/>
  <c r="I11" i="2"/>
  <c r="J11" i="2"/>
  <c r="G39" i="2"/>
  <c r="M39" i="2" s="1"/>
  <c r="G38" i="2"/>
  <c r="K39" i="2" l="1"/>
  <c r="L39" i="2"/>
  <c r="I39" i="2"/>
  <c r="J39" i="2"/>
</calcChain>
</file>

<file path=xl/sharedStrings.xml><?xml version="1.0" encoding="utf-8"?>
<sst xmlns="http://schemas.openxmlformats.org/spreadsheetml/2006/main" count="11232" uniqueCount="196">
  <si>
    <t>new_date</t>
  </si>
  <si>
    <t>productid2</t>
  </si>
  <si>
    <t>lca</t>
  </si>
  <si>
    <t>autodr_ind</t>
  </si>
  <si>
    <t>industry_type</t>
  </si>
  <si>
    <t>kwh1</t>
  </si>
  <si>
    <t>kwh2</t>
  </si>
  <si>
    <t>kwh3</t>
  </si>
  <si>
    <t>kwh4</t>
  </si>
  <si>
    <t>kwh5</t>
  </si>
  <si>
    <t>kwh6</t>
  </si>
  <si>
    <t>kwh7</t>
  </si>
  <si>
    <t>kwh8</t>
  </si>
  <si>
    <t>kwh9</t>
  </si>
  <si>
    <t>kwh10</t>
  </si>
  <si>
    <t>kwh11</t>
  </si>
  <si>
    <t>kwh12</t>
  </si>
  <si>
    <t>kwh13</t>
  </si>
  <si>
    <t>kwh14</t>
  </si>
  <si>
    <t>kwh15</t>
  </si>
  <si>
    <t>kwh16</t>
  </si>
  <si>
    <t>kwh17</t>
  </si>
  <si>
    <t>kwh18</t>
  </si>
  <si>
    <t>kwh19</t>
  </si>
  <si>
    <t>kwh20</t>
  </si>
  <si>
    <t>kwh21</t>
  </si>
  <si>
    <t>kwh22</t>
  </si>
  <si>
    <t>kwh23</t>
  </si>
  <si>
    <t>kwh24</t>
  </si>
  <si>
    <t>Kern</t>
  </si>
  <si>
    <t>1. Agriculture, Mining &amp; Construction</t>
  </si>
  <si>
    <t>3. Wholesale, Transport, other utilities</t>
  </si>
  <si>
    <t>Other</t>
  </si>
  <si>
    <t>4. Retail stores</t>
  </si>
  <si>
    <t>Sierra</t>
  </si>
  <si>
    <t>7. Institutional/Government</t>
  </si>
  <si>
    <t>Greater Bay Area</t>
  </si>
  <si>
    <t>5. Offices, Hotels, Finance, Services</t>
  </si>
  <si>
    <t>2. Manufacturing</t>
  </si>
  <si>
    <t>Stockton</t>
  </si>
  <si>
    <t>6. Schools</t>
  </si>
  <si>
    <t>Humboldt</t>
  </si>
  <si>
    <t>8. Other or unknown</t>
  </si>
  <si>
    <t>Utility:</t>
  </si>
  <si>
    <t>Pacific Gas &amp; Electric</t>
  </si>
  <si>
    <t>DR Program:</t>
  </si>
  <si>
    <t>Type of Results:</t>
  </si>
  <si>
    <t>Product:</t>
  </si>
  <si>
    <t>Event Day:</t>
  </si>
  <si>
    <t>Event Window:</t>
  </si>
  <si>
    <t>Program</t>
  </si>
  <si>
    <t>Product</t>
  </si>
  <si>
    <t>Event ID</t>
  </si>
  <si>
    <t>Local Capacity Area:</t>
  </si>
  <si>
    <t>Size Group:</t>
  </si>
  <si>
    <t>Number of Accounts Nominated in Month of Event:</t>
  </si>
  <si>
    <t>Number of Accounts Called for Indicated Event:</t>
  </si>
  <si>
    <t>Event Hours:</t>
  </si>
  <si>
    <t>to</t>
  </si>
  <si>
    <t>Industry Type:</t>
  </si>
  <si>
    <t>Auto DR Enrolled:</t>
  </si>
  <si>
    <t>Dually DR Enrolled:</t>
  </si>
  <si>
    <t>ResultType</t>
  </si>
  <si>
    <t>All</t>
  </si>
  <si>
    <t>Sum</t>
  </si>
  <si>
    <t>event_date</t>
  </si>
  <si>
    <t>HE_Start</t>
  </si>
  <si>
    <t>HE_End</t>
  </si>
  <si>
    <t>(Hour-Ending)</t>
  </si>
  <si>
    <t>ProductIDAdd</t>
  </si>
  <si>
    <t>Hour-Ending</t>
  </si>
  <si>
    <t>10th%ile</t>
  </si>
  <si>
    <t>30th%ile</t>
  </si>
  <si>
    <t>50th%ile</t>
  </si>
  <si>
    <t>70th%ile</t>
  </si>
  <si>
    <t>90th%ile</t>
  </si>
  <si>
    <t>By Period:</t>
  </si>
  <si>
    <t>Daily</t>
  </si>
  <si>
    <t>Event Hours</t>
  </si>
  <si>
    <t>Average Temperature 
(deg F)</t>
  </si>
  <si>
    <t>Cooling Degree Hours 
(Base 70 deg F)</t>
  </si>
  <si>
    <t xml:space="preserve"> </t>
  </si>
  <si>
    <t>temp1</t>
  </si>
  <si>
    <t>temp2</t>
  </si>
  <si>
    <t>temp3</t>
  </si>
  <si>
    <t>temp4</t>
  </si>
  <si>
    <t>temp5</t>
  </si>
  <si>
    <t>temp6</t>
  </si>
  <si>
    <t>temp7</t>
  </si>
  <si>
    <t>temp8</t>
  </si>
  <si>
    <t>temp9</t>
  </si>
  <si>
    <t>temp10</t>
  </si>
  <si>
    <t>temp11</t>
  </si>
  <si>
    <t>temp12</t>
  </si>
  <si>
    <t>temp13</t>
  </si>
  <si>
    <t>temp14</t>
  </si>
  <si>
    <t>temp15</t>
  </si>
  <si>
    <t>temp16</t>
  </si>
  <si>
    <t>temp17</t>
  </si>
  <si>
    <t>temp18</t>
  </si>
  <si>
    <t>temp19</t>
  </si>
  <si>
    <t>temp20</t>
  </si>
  <si>
    <t>temp21</t>
  </si>
  <si>
    <t>temp22</t>
  </si>
  <si>
    <t>temp23</t>
  </si>
  <si>
    <t>temp24</t>
  </si>
  <si>
    <t>other_dr_prgm</t>
  </si>
  <si>
    <t>No</t>
  </si>
  <si>
    <t>Yes</t>
  </si>
  <si>
    <t>autodr</t>
  </si>
  <si>
    <t>otherdr</t>
  </si>
  <si>
    <t>CBP</t>
  </si>
  <si>
    <t>Events D</t>
  </si>
  <si>
    <t>Events E</t>
  </si>
  <si>
    <t>Events F</t>
  </si>
  <si>
    <t>Capacity Bidding Program (CBP)</t>
  </si>
  <si>
    <t>LCAs</t>
  </si>
  <si>
    <t>Industries</t>
  </si>
  <si>
    <t>Min Customers</t>
  </si>
  <si>
    <t>Event Days</t>
  </si>
  <si>
    <t>Event Window</t>
  </si>
  <si>
    <t>sa_size_desc</t>
  </si>
  <si>
    <t>he_start</t>
  </si>
  <si>
    <t>he_end</t>
  </si>
  <si>
    <t>count</t>
  </si>
  <si>
    <t>Key</t>
  </si>
  <si>
    <t>Below 20 kW</t>
  </si>
  <si>
    <t>20 to 199.99 kW</t>
  </si>
  <si>
    <t>200 kW and above</t>
  </si>
  <si>
    <t>n/a</t>
  </si>
  <si>
    <t>Greater Fresno</t>
  </si>
  <si>
    <t>Northern Coast</t>
  </si>
  <si>
    <t>sa_size_grp</t>
  </si>
  <si>
    <t>newref1</t>
  </si>
  <si>
    <t>newref2</t>
  </si>
  <si>
    <t>newref3</t>
  </si>
  <si>
    <t>newref4</t>
  </si>
  <si>
    <t>newref5</t>
  </si>
  <si>
    <t>newref6</t>
  </si>
  <si>
    <t>newref7</t>
  </si>
  <si>
    <t>newref8</t>
  </si>
  <si>
    <t>newref9</t>
  </si>
  <si>
    <t>newref10</t>
  </si>
  <si>
    <t>newref11</t>
  </si>
  <si>
    <t>newref12</t>
  </si>
  <si>
    <t>newref13</t>
  </si>
  <si>
    <t>newref14</t>
  </si>
  <si>
    <t>newref15</t>
  </si>
  <si>
    <t>newref16</t>
  </si>
  <si>
    <t>newref17</t>
  </si>
  <si>
    <t>newref18</t>
  </si>
  <si>
    <t>newref19</t>
  </si>
  <si>
    <t>newref20</t>
  </si>
  <si>
    <t>newref21</t>
  </si>
  <si>
    <t>newref22</t>
  </si>
  <si>
    <t>newref23</t>
  </si>
  <si>
    <t>newref24</t>
  </si>
  <si>
    <t>v_impact1</t>
  </si>
  <si>
    <t>v_impact2</t>
  </si>
  <si>
    <t>v_impact3</t>
  </si>
  <si>
    <t>v_impact4</t>
  </si>
  <si>
    <t>v_impact5</t>
  </si>
  <si>
    <t>v_impact6</t>
  </si>
  <si>
    <t>v_impact7</t>
  </si>
  <si>
    <t>v_impact8</t>
  </si>
  <si>
    <t>v_impact9</t>
  </si>
  <si>
    <t>v_impact10</t>
  </si>
  <si>
    <t>v_impact11</t>
  </si>
  <si>
    <t>v_impact12</t>
  </si>
  <si>
    <t>v_impact13</t>
  </si>
  <si>
    <t>v_impact14</t>
  </si>
  <si>
    <t>v_impact15</t>
  </si>
  <si>
    <t>v_impact16</t>
  </si>
  <si>
    <t>v_impact17</t>
  </si>
  <si>
    <t>v_impact18</t>
  </si>
  <si>
    <t>v_impact19</t>
  </si>
  <si>
    <t>v_impact20</t>
  </si>
  <si>
    <t>v_impact21</t>
  </si>
  <si>
    <t>v_impact22</t>
  </si>
  <si>
    <t>v_impact23</t>
  </si>
  <si>
    <t>v_impact24</t>
  </si>
  <si>
    <t>Average Event Day</t>
  </si>
  <si>
    <t>Start</t>
  </si>
  <si>
    <t>End</t>
  </si>
  <si>
    <t>Avg. Impact</t>
  </si>
  <si>
    <t>HE-16 to HE-19</t>
  </si>
  <si>
    <t>kwh_onpk</t>
  </si>
  <si>
    <t>newref_onpk</t>
  </si>
  <si>
    <t>v_impact_onpk</t>
  </si>
  <si>
    <t>Aggregate Impact</t>
  </si>
  <si>
    <t>Redact</t>
  </si>
  <si>
    <t>CBP-DA</t>
  </si>
  <si>
    <t>CBP-DO</t>
  </si>
  <si>
    <t>Day-Of</t>
  </si>
  <si>
    <t>Day-Ahead</t>
  </si>
  <si>
    <t>HE-15 to HE-19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</si>
</sst>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[$-409]mmmm\ d\,\ yyyy;@"/>
    <numFmt numFmtId="166" formatCode="[$-409]mm/dd/yyyy"/>
    <numFmt numFmtId="167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1A1D5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3" borderId="0" applyNumberFormat="0" applyBorder="0" applyAlignment="0" applyProtection="0"/>
    <xf numFmtId="43" fontId="10" fillId="0" borderId="0" applyFont="0" applyFill="0" applyBorder="0" applyAlignment="0" applyProtection="0"/>
  </cellStyleXfs>
  <cellXfs count="35">
    <xf numFmtId="0" fontId="0" fillId="0" borderId="0" xfId="0"/>
    <xf numFmtId="15" fontId="0" fillId="0" borderId="0" xfId="0" applyNumberFormat="1"/>
    <xf numFmtId="11" fontId="0" fillId="0" borderId="0" xfId="0" applyNumberFormat="1"/>
    <xf numFmtId="14" fontId="0" fillId="0" borderId="0" xfId="0" applyNumberFormat="1"/>
    <xf numFmtId="0" fontId="2" fillId="2" borderId="3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165" fontId="6" fillId="2" borderId="3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0" fillId="0" borderId="0" xfId="0"/>
    <xf numFmtId="49" fontId="0" fillId="0" borderId="0" xfId="0" applyNumberFormat="1"/>
    <xf numFmtId="166" fontId="0" fillId="0" borderId="0" xfId="0" applyNumberFormat="1"/>
    <xf numFmtId="0" fontId="0" fillId="0" borderId="0" xfId="0" applyNumberFormat="1"/>
    <xf numFmtId="0" fontId="8" fillId="0" borderId="0" xfId="0" applyFont="1" applyAlignment="1">
      <alignment horizontal="center"/>
    </xf>
    <xf numFmtId="0" fontId="9" fillId="3" borderId="0" xfId="2"/>
    <xf numFmtId="0" fontId="9" fillId="3" borderId="0" xfId="2" applyNumberFormat="1"/>
    <xf numFmtId="14" fontId="9" fillId="3" borderId="0" xfId="2" applyNumberFormat="1"/>
    <xf numFmtId="0" fontId="3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/>
    </xf>
    <xf numFmtId="167" fontId="0" fillId="0" borderId="0" xfId="3" applyNumberFormat="1" applyFont="1"/>
    <xf numFmtId="0" fontId="11" fillId="2" borderId="0" xfId="0" applyFont="1" applyFill="1" applyAlignment="1">
      <alignment vertical="center"/>
    </xf>
    <xf numFmtId="0" fontId="0" fillId="2" borderId="0" xfId="0" applyFill="1"/>
    <xf numFmtId="0" fontId="7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/>
    </xf>
  </cellXfs>
  <cellStyles count="4">
    <cellStyle name="Comma" xfId="3" builtinId="3"/>
    <cellStyle name="Good" xfId="2" builtinId="26"/>
    <cellStyle name="Normal" xfId="0" builtinId="0"/>
    <cellStyle name="Normal 2" xfId="1"/>
  </cellStyles>
  <dxfs count="6">
    <dxf>
      <fill>
        <patternFill>
          <bgColor theme="4" tint="0.59996337778862885"/>
        </patternFill>
      </fill>
    </dxf>
    <dxf>
      <font>
        <b/>
        <i val="0"/>
        <color rgb="FFC00000"/>
      </font>
      <fill>
        <patternFill>
          <bgColor rgb="FFFF9999"/>
        </patternFill>
      </fill>
    </dxf>
    <dxf>
      <fill>
        <patternFill>
          <bgColor theme="4" tint="0.59996337778862885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1A1D5D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10127826465313E-2"/>
          <c:y val="0.12200435729847495"/>
          <c:w val="0.89978039105420782"/>
          <c:h val="0.795356560822053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Table!$F$8</c:f>
              <c:strCache>
                <c:ptCount val="1"/>
                <c:pt idx="0">
                  <c:v>Observed Event Day Load (MWh/hour)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Table!$D$11:$D$34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Table!$F$11:$F$34</c:f>
              <c:numCache>
                <c:formatCode>#,##0.0</c:formatCode>
                <c:ptCount val="24"/>
                <c:pt idx="0">
                  <c:v>2.0427210000000002</c:v>
                </c:pt>
                <c:pt idx="1">
                  <c:v>1.8326420000000001</c:v>
                </c:pt>
                <c:pt idx="2">
                  <c:v>1.7238180000000001</c:v>
                </c:pt>
                <c:pt idx="3">
                  <c:v>1.7001400000000002</c:v>
                </c:pt>
                <c:pt idx="4">
                  <c:v>1.8210540000000002</c:v>
                </c:pt>
                <c:pt idx="5">
                  <c:v>2.1741070000000002</c:v>
                </c:pt>
                <c:pt idx="6">
                  <c:v>2.8935599999999999</c:v>
                </c:pt>
                <c:pt idx="7">
                  <c:v>4.0779960000000006</c:v>
                </c:pt>
                <c:pt idx="8">
                  <c:v>5.0496590000000001</c:v>
                </c:pt>
                <c:pt idx="9">
                  <c:v>5.513884</c:v>
                </c:pt>
                <c:pt idx="10">
                  <c:v>6.0542590000000001</c:v>
                </c:pt>
                <c:pt idx="11">
                  <c:v>6.0816290000000004</c:v>
                </c:pt>
                <c:pt idx="12">
                  <c:v>5.7193260000000006</c:v>
                </c:pt>
                <c:pt idx="13">
                  <c:v>6.0277479999999999</c:v>
                </c:pt>
                <c:pt idx="14">
                  <c:v>6.0935480000000002</c:v>
                </c:pt>
                <c:pt idx="15">
                  <c:v>5.1919340000000007</c:v>
                </c:pt>
                <c:pt idx="16">
                  <c:v>5.3257700000000003</c:v>
                </c:pt>
                <c:pt idx="17">
                  <c:v>5.2107489999999999</c:v>
                </c:pt>
                <c:pt idx="18">
                  <c:v>5.011946</c:v>
                </c:pt>
                <c:pt idx="19">
                  <c:v>5.5374020000000002</c:v>
                </c:pt>
                <c:pt idx="20">
                  <c:v>5.4683289999999998</c:v>
                </c:pt>
                <c:pt idx="21">
                  <c:v>4.1118209999999999</c:v>
                </c:pt>
                <c:pt idx="22">
                  <c:v>2.6375540000000002</c:v>
                </c:pt>
                <c:pt idx="23">
                  <c:v>2.0586180000000001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Table!$E$8</c:f>
              <c:strCache>
                <c:ptCount val="1"/>
                <c:pt idx="0">
                  <c:v>Estimated Reference Load (MWh/hour)</c:v>
                </c:pt>
              </c:strCache>
            </c:strRef>
          </c:tx>
          <c:spPr>
            <a:ln w="38100" cap="rnd">
              <a:solidFill>
                <a:schemeClr val="accent5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Table!$D$11:$D$34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Table!$E$11:$E$34</c:f>
              <c:numCache>
                <c:formatCode>#,##0.0</c:formatCode>
                <c:ptCount val="24"/>
                <c:pt idx="0">
                  <c:v>1.9848130000000002</c:v>
                </c:pt>
                <c:pt idx="1">
                  <c:v>1.8005840000000002</c:v>
                </c:pt>
                <c:pt idx="2">
                  <c:v>1.7412239999999999</c:v>
                </c:pt>
                <c:pt idx="3">
                  <c:v>1.755001</c:v>
                </c:pt>
                <c:pt idx="4">
                  <c:v>1.9284700000000001</c:v>
                </c:pt>
                <c:pt idx="5">
                  <c:v>2.2745109999999999</c:v>
                </c:pt>
                <c:pt idx="6">
                  <c:v>2.9286590000000001</c:v>
                </c:pt>
                <c:pt idx="7">
                  <c:v>3.9792800000000002</c:v>
                </c:pt>
                <c:pt idx="8">
                  <c:v>4.9932970000000001</c:v>
                </c:pt>
                <c:pt idx="9">
                  <c:v>5.4333180000000008</c:v>
                </c:pt>
                <c:pt idx="10">
                  <c:v>5.9527340000000004</c:v>
                </c:pt>
                <c:pt idx="11">
                  <c:v>6.026389</c:v>
                </c:pt>
                <c:pt idx="12">
                  <c:v>5.7462580000000001</c:v>
                </c:pt>
                <c:pt idx="13">
                  <c:v>6.0554430000000004</c:v>
                </c:pt>
                <c:pt idx="14">
                  <c:v>5.9374409999999997</c:v>
                </c:pt>
                <c:pt idx="15">
                  <c:v>6.0316200000000002</c:v>
                </c:pt>
                <c:pt idx="16">
                  <c:v>5.9822380000000006</c:v>
                </c:pt>
                <c:pt idx="17">
                  <c:v>5.8030919999999995</c:v>
                </c:pt>
                <c:pt idx="18">
                  <c:v>5.7056270000000007</c:v>
                </c:pt>
                <c:pt idx="19">
                  <c:v>5.4009930000000006</c:v>
                </c:pt>
                <c:pt idx="20">
                  <c:v>5.3920190000000003</c:v>
                </c:pt>
                <c:pt idx="21">
                  <c:v>4.2058729999999995</c:v>
                </c:pt>
                <c:pt idx="22">
                  <c:v>2.7038679999999999</c:v>
                </c:pt>
                <c:pt idx="23">
                  <c:v>2.1032040000000003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842016"/>
        <c:axId val="280842576"/>
      </c:scatterChart>
      <c:scatterChart>
        <c:scatterStyle val="smoothMarker"/>
        <c:varyColors val="0"/>
        <c:ser>
          <c:idx val="3"/>
          <c:order val="2"/>
          <c:tx>
            <c:v>Hour Start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Lit>
                <c:formatCode>General</c:formatCode>
                <c:ptCount val="1"/>
                <c:pt idx="0">
                  <c:v>2.5</c:v>
                </c:pt>
              </c:numLit>
            </c:plus>
            <c:minus>
              <c:numLit>
                <c:formatCode>General</c:formatCode>
                <c:ptCount val="1"/>
                <c:pt idx="0">
                  <c:v>2.5</c:v>
                </c:pt>
              </c:numLit>
            </c:minus>
            <c:spPr>
              <a:noFill/>
              <a:ln w="12700" cap="flat" cmpd="sng" algn="ctr">
                <a:solidFill>
                  <a:schemeClr val="bg1">
                    <a:lumMod val="50000"/>
                  </a:schemeClr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Table!$F$5</c:f>
              <c:numCache>
                <c:formatCode>General</c:formatCode>
                <c:ptCount val="1"/>
                <c:pt idx="0">
                  <c:v>16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</c:ser>
        <c:ser>
          <c:idx val="4"/>
          <c:order val="3"/>
          <c:tx>
            <c:v>Hour End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Lit>
                <c:formatCode>General</c:formatCode>
                <c:ptCount val="1"/>
                <c:pt idx="0">
                  <c:v>2.5</c:v>
                </c:pt>
              </c:numLit>
            </c:plus>
            <c:minus>
              <c:numLit>
                <c:formatCode>General</c:formatCode>
                <c:ptCount val="1"/>
                <c:pt idx="0">
                  <c:v>2.5</c:v>
                </c:pt>
              </c:numLit>
            </c:minus>
            <c:spPr>
              <a:noFill/>
              <a:ln w="12700" cap="flat" cmpd="sng" algn="ctr">
                <a:solidFill>
                  <a:schemeClr val="bg1">
                    <a:lumMod val="50000"/>
                  </a:schemeClr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Ref>
              <c:f>Table!$H$5</c:f>
              <c:numCache>
                <c:formatCode>General</c:formatCode>
                <c:ptCount val="1"/>
                <c:pt idx="0">
                  <c:v>19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843696"/>
        <c:axId val="280843136"/>
      </c:scatterChart>
      <c:valAx>
        <c:axId val="28084201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baseline="0">
                    <a:solidFill>
                      <a:sysClr val="windowText" lastClr="000000"/>
                    </a:solidFill>
                  </a:rPr>
                  <a:t>Hour-Ending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842576"/>
        <c:crosses val="autoZero"/>
        <c:crossBetween val="midCat"/>
        <c:majorUnit val="1"/>
      </c:valAx>
      <c:valAx>
        <c:axId val="2808425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strRef>
              <c:f>Table!$A$1</c:f>
              <c:strCache>
                <c:ptCount val="1"/>
                <c:pt idx="0">
                  <c:v>MW</c:v>
                </c:pt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842016"/>
        <c:crosses val="autoZero"/>
        <c:crossBetween val="midCat"/>
      </c:valAx>
      <c:valAx>
        <c:axId val="280843136"/>
        <c:scaling>
          <c:orientation val="minMax"/>
          <c:max val="2.5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843696"/>
        <c:crosses val="max"/>
        <c:crossBetween val="midCat"/>
      </c:valAx>
      <c:valAx>
        <c:axId val="28084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084313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9475595774103354"/>
          <c:y val="1.1618776411118543E-2"/>
          <c:w val="0.46647660958692438"/>
          <c:h val="9.368260340006520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190499</xdr:rowOff>
    </xdr:from>
    <xdr:to>
      <xdr:col>2</xdr:col>
      <xdr:colOff>2247899</xdr:colOff>
      <xdr:row>38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M40"/>
  <sheetViews>
    <sheetView tabSelected="1" zoomScaleNormal="100" workbookViewId="0">
      <selection activeCell="C2" sqref="C2"/>
    </sheetView>
  </sheetViews>
  <sheetFormatPr defaultColWidth="9.140625" defaultRowHeight="15" customHeight="1" x14ac:dyDescent="0.25"/>
  <cols>
    <col min="1" max="1" width="29" style="5" customWidth="1"/>
    <col min="2" max="2" width="36.28515625" style="5" customWidth="1"/>
    <col min="3" max="3" width="34" style="5" customWidth="1"/>
    <col min="4" max="14" width="15.7109375" style="5" customWidth="1"/>
    <col min="15" max="16384" width="9.140625" style="5"/>
  </cols>
  <sheetData>
    <row r="1" spans="1:13" ht="15" customHeight="1" thickBot="1" x14ac:dyDescent="0.3">
      <c r="A1" s="28" t="str">
        <f>IF(ResultType="Aggregate Impact","MW","kW")</f>
        <v>MW</v>
      </c>
      <c r="B1" s="6"/>
    </row>
    <row r="2" spans="1:13" ht="15" customHeight="1" thickBot="1" x14ac:dyDescent="0.3">
      <c r="A2" s="7" t="s">
        <v>43</v>
      </c>
      <c r="B2" s="9" t="s">
        <v>44</v>
      </c>
      <c r="H2" s="7" t="s">
        <v>55</v>
      </c>
      <c r="I2" s="9">
        <f>IF(SUMIFS(CountData!$K:$K,CountData!$A:$A,LCA,CountData!$B:$B,Industry, CountData!$E:$E, SASize, CountData!$C:$C,AutoDR,CountData!$D:$D,DualDR,CountData!$F:$F,VLOOKUP(Product,Names!$B$2:$C$4,2,FALSE),CountData!$G:$G,Date,CountData!$H:$H,Start,CountData!$I:$I,End)=1,"n/a",SUMIFS(CountData!$J:$J,CountData!$A:$A,LCA,CountData!$B:$B,Industry, CountData!$E:$E, SASize, CountData!$C:$C,AutoDR,CountData!$D:$D,DualDR,CountData!$F:$F,VLOOKUP(Product,Names!$B$2:$C$4,2,FALSE),CountData!$G:$G,Date,CountData!$H:$H,Start,CountData!$I:$I,End))</f>
        <v>52</v>
      </c>
    </row>
    <row r="3" spans="1:13" ht="15" customHeight="1" thickBot="1" x14ac:dyDescent="0.3">
      <c r="A3" s="8" t="s">
        <v>45</v>
      </c>
      <c r="B3" s="9" t="s">
        <v>115</v>
      </c>
      <c r="H3" s="7" t="s">
        <v>56</v>
      </c>
      <c r="I3" s="9">
        <f>IF(SUMIFS(CountData!$K:$K,CountData!$A:$A,LCA,CountData!$B:$B,Industry, CountData!$E:$E, SASize, CountData!$C:$C,AutoDR,CountData!$D:$D,DualDR,CountData!$F:$F,VLOOKUP(Product,Names!$B$2:$C$4,2,FALSE),CountData!$G:$G,Date,CountData!$H:$H,Start,CountData!$I:$I,End)=1,"n/a",SUMIFS(CountData!$J:$J,CountData!$A:$A,LCA,CountData!$B:$B,Industry, CountData!$E:$E, SASize, CountData!$C:$C,AutoDR,CountData!$D:$D,DualDR,CountData!$F:$F,VLOOKUP(Product,Names!$B$2:$C$4,2,FALSE),CountData!$G:$G,Date,CountData!$H:$H,Start,CountData!$I:$I,End))</f>
        <v>52</v>
      </c>
    </row>
    <row r="4" spans="1:13" ht="15" customHeight="1" thickBot="1" x14ac:dyDescent="0.3">
      <c r="A4" s="8" t="s">
        <v>46</v>
      </c>
      <c r="B4" s="4" t="s">
        <v>189</v>
      </c>
    </row>
    <row r="5" spans="1:13" ht="15" customHeight="1" thickBot="1" x14ac:dyDescent="0.3">
      <c r="A5" s="8" t="s">
        <v>47</v>
      </c>
      <c r="B5" s="9" t="s">
        <v>193</v>
      </c>
      <c r="E5" s="11" t="s">
        <v>57</v>
      </c>
      <c r="F5" s="10">
        <f>VLOOKUP(Date&amp;EventWindow,Names!$E$2:$J$25,4,FALSE)</f>
        <v>16</v>
      </c>
      <c r="G5" s="10" t="s">
        <v>58</v>
      </c>
      <c r="H5" s="10">
        <f>VLOOKUP(Date&amp;EventWindow,Names!$E$2:$J$25,5,FALSE)</f>
        <v>19</v>
      </c>
    </row>
    <row r="6" spans="1:13" ht="15" customHeight="1" thickBot="1" x14ac:dyDescent="0.3">
      <c r="A6" s="8" t="s">
        <v>48</v>
      </c>
      <c r="B6" s="12">
        <v>42164</v>
      </c>
      <c r="E6" s="8" t="s">
        <v>68</v>
      </c>
    </row>
    <row r="7" spans="1:13" ht="15" customHeight="1" thickBot="1" x14ac:dyDescent="0.3">
      <c r="A7" s="8" t="s">
        <v>49</v>
      </c>
      <c r="B7" s="9" t="s">
        <v>185</v>
      </c>
      <c r="C7" s="5" t="str">
        <f>IFERROR(VLOOKUP(Date&amp;EventWindow,Names!E2:K25,7,FALSE),"Select applicable event window")</f>
        <v xml:space="preserve"> </v>
      </c>
      <c r="D7" s="32" t="str">
        <f ca="1">IF(SUMIFS(CountData!$K:$K,CountData!$A:$A,LCA,CountData!$B:$B,Industry, CountData!$E:$E, SASize, CountData!$C:$C,AutoDR,CountData!$D:$D,DualDR,CountData!$F:$F,VLOOKUP(Product,Names!$B$2:$C$4,2,FALSE),CountData!$G:$G,Date,CountData!$H:$H,Start,CountData!$I:$I,End)=1,"Unable to Display: Results are confidential for this combination.",IF(OR(I3=0,ISERROR(AVERAGEIFS(OFFSET(Data!$A:$A, 0, MATCH("temp"&amp;Table!$D11, Data!$1:$1, 0)-1),Data!$A:$A,"Sum",Data!$B:$B,LCA,Data!$C:$C,Industry, Data!$F:$F, SASize, Data!$D:$D,AutoDR,Data!$E:$E,DualDR,Data!$G:$G,VLOOKUP(Product,Names!$B$2:$C$4,2,FALSE),Data!$H:$H,Date,Data!$DD:$DD,Start,Data!$DE:$DE,End))), "Unable to Display: There is no data available for this combination.", ""))</f>
        <v/>
      </c>
      <c r="E7" s="32"/>
      <c r="F7" s="32"/>
      <c r="G7" s="32"/>
      <c r="H7" s="32"/>
      <c r="I7" s="32"/>
      <c r="J7" s="32"/>
      <c r="K7" s="32"/>
      <c r="L7" s="32"/>
      <c r="M7" s="32"/>
    </row>
    <row r="8" spans="1:13" ht="24.75" customHeight="1" x14ac:dyDescent="0.25">
      <c r="A8" s="8"/>
      <c r="D8" s="34" t="s">
        <v>70</v>
      </c>
      <c r="E8" s="33" t="str">
        <f>"Estimated Reference Load ("&amp;IF(ResultType="Aggregate Impact","MWh","kWh")&amp;"/hour)"</f>
        <v>Estimated Reference Load (MWh/hour)</v>
      </c>
      <c r="F8" s="33" t="str">
        <f>"Observed Event Day Load ("&amp;IF(ResultType="Aggregate Impact","MWh","kWh")&amp;"/hour)"</f>
        <v>Observed Event Day Load (MWh/hour)</v>
      </c>
      <c r="G8" s="33" t="str">
        <f>"Estimated Load Impact ("&amp;IF(ResultType="Aggregate Impact","MWh","kWh")&amp;"/hour)"</f>
        <v>Estimated Load Impact (MWh/hour)</v>
      </c>
      <c r="H8" s="33" t="s">
        <v>79</v>
      </c>
      <c r="I8" s="34" t="str">
        <f>"Uncertainty Adjusted Impact ("&amp;IF(ResultType="Aggregate Impact","MWh/hr)- Percentiles","kWh/hr)- Percentiles")</f>
        <v>Uncertainty Adjusted Impact (MWh/hr)- Percentiles</v>
      </c>
      <c r="J8" s="34"/>
      <c r="K8" s="34"/>
      <c r="L8" s="34"/>
      <c r="M8" s="34"/>
    </row>
    <row r="9" spans="1:13" ht="24.75" customHeight="1" thickBot="1" x14ac:dyDescent="0.3">
      <c r="D9" s="30"/>
      <c r="E9" s="31"/>
      <c r="F9" s="31"/>
      <c r="G9" s="31"/>
      <c r="H9" s="31"/>
      <c r="I9" s="30"/>
      <c r="J9" s="30"/>
      <c r="K9" s="30"/>
      <c r="L9" s="30"/>
      <c r="M9" s="30"/>
    </row>
    <row r="10" spans="1:13" ht="15" customHeight="1" thickBot="1" x14ac:dyDescent="0.25">
      <c r="A10" s="7" t="s">
        <v>53</v>
      </c>
      <c r="B10" s="9" t="s">
        <v>63</v>
      </c>
      <c r="D10" s="30"/>
      <c r="E10" s="31"/>
      <c r="F10" s="31"/>
      <c r="G10" s="31"/>
      <c r="H10" s="31"/>
      <c r="I10" s="26" t="s">
        <v>71</v>
      </c>
      <c r="J10" s="26" t="s">
        <v>72</v>
      </c>
      <c r="K10" s="26" t="s">
        <v>73</v>
      </c>
      <c r="L10" s="26" t="s">
        <v>74</v>
      </c>
      <c r="M10" s="26" t="s">
        <v>75</v>
      </c>
    </row>
    <row r="11" spans="1:13" ht="15" customHeight="1" thickBot="1" x14ac:dyDescent="0.3">
      <c r="A11" s="7" t="s">
        <v>54</v>
      </c>
      <c r="B11" s="9" t="s">
        <v>63</v>
      </c>
      <c r="D11" s="22">
        <v>1</v>
      </c>
      <c r="E11" s="23">
        <f ca="1">IFERROR(AVERAGEIFS(OFFSET(Data!$A:$A, 0, MATCH("newref"&amp;Table!$D11,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1.9848130000000002</v>
      </c>
      <c r="F11" s="23">
        <f ca="1">IFERROR(AVERAGEIFS(OFFSET(Data!$A:$A, 0, MATCH("kwh"&amp;Table!$D11,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2.0427210000000002</v>
      </c>
      <c r="G11" s="23">
        <f t="shared" ref="G11" ca="1" si="0">E11-F11</f>
        <v>-5.7908000000000071E-2</v>
      </c>
      <c r="H11" s="23">
        <f ca="1">IFERROR(AVERAGEIFS(OFFSET(Data!$A:$A, 0, MATCH("temp"&amp;Table!$D11, Data!$1:$1, 0)-1),Data!$A:$A,"Sum",Data!$B:$B,LCA,Data!$C:$C,Industry, Data!$F:$F, SASize, Data!$D:$D,AutoDR,Data!$E:$E,DualDR,Data!$G:$G,VLOOKUP(Product,Names!$B$2:$C$4,2,FALSE),Data!$H:$H,Date,Data!$DD:$DD,Start,Data!$DE:$DE,End),0)</f>
        <v>89.826920000000001</v>
      </c>
      <c r="I11" s="23">
        <f ca="1">IFERROR($G11+(SQRT(AVERAGEIFS(OFFSET(Data!$A:$A, 0, MATCH("v_impact"&amp;Table!$D11,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-0.14872662352513916</v>
      </c>
      <c r="J11" s="23">
        <f ca="1">IFERROR($G11+(SQRT(AVERAGEIFS(OFFSET(Data!$A:$A, 0, MATCH("v_impact"&amp;Table!$D11,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-9.5070244595115441E-2</v>
      </c>
      <c r="K11" s="23">
        <f ca="1">IFERROR($G11+(SQRT(AVERAGEIFS(OFFSET(Data!$A:$A, 0, MATCH("v_impact"&amp;Table!$D11,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-5.7908000000000071E-2</v>
      </c>
      <c r="L11" s="23">
        <f ca="1">IFERROR($G11+(SQRT(AVERAGEIFS(OFFSET(Data!$A:$A, 0, MATCH("v_impact"&amp;Table!$D11,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-2.0745755404884707E-2</v>
      </c>
      <c r="M11" s="23">
        <f ca="1">IFERROR($G11+(SQRT(AVERAGEIFS(OFFSET(Data!$A:$A, 0, MATCH("v_impact"&amp;Table!$D11,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3.2910623525139002E-2</v>
      </c>
    </row>
    <row r="12" spans="1:13" ht="15" customHeight="1" thickBot="1" x14ac:dyDescent="0.3">
      <c r="A12" s="7" t="s">
        <v>59</v>
      </c>
      <c r="B12" s="9" t="s">
        <v>63</v>
      </c>
      <c r="D12" s="22">
        <v>2</v>
      </c>
      <c r="E12" s="23">
        <f ca="1">IFERROR(AVERAGEIFS(OFFSET(Data!$A:$A, 0, MATCH("newref"&amp;Table!$D12,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1.8005840000000002</v>
      </c>
      <c r="F12" s="23">
        <f ca="1">IFERROR(AVERAGEIFS(OFFSET(Data!$A:$A, 0, MATCH("kwh"&amp;Table!$D12,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1.8326420000000001</v>
      </c>
      <c r="G12" s="23">
        <f t="shared" ref="G12:G34" ca="1" si="1">E12-F12</f>
        <v>-3.205799999999992E-2</v>
      </c>
      <c r="H12" s="23">
        <f ca="1">IFERROR(AVERAGEIFS(OFFSET(Data!$A:$A, 0, MATCH("temp"&amp;Table!$D12, Data!$1:$1, 0)-1),Data!$A:$A,"Sum",Data!$B:$B,LCA,Data!$C:$C,Industry, Data!$F:$F, SASize, Data!$D:$D,AutoDR,Data!$E:$E,DualDR,Data!$G:$G,VLOOKUP(Product,Names!$B$2:$C$4,2,FALSE),Data!$H:$H,Date,Data!$DD:$DD,Start,Data!$DE:$DE,End),0)</f>
        <v>87.019229999999993</v>
      </c>
      <c r="I12" s="23">
        <f ca="1">IFERROR($G12+(SQRT(AVERAGEIFS(OFFSET(Data!$A:$A, 0, MATCH("v_impact"&amp;Table!$D12,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-0.11865474460454309</v>
      </c>
      <c r="J12" s="23">
        <f ca="1">IFERROR($G12+(SQRT(AVERAGEIFS(OFFSET(Data!$A:$A, 0, MATCH("v_impact"&amp;Table!$D12,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-6.749268596222413E-2</v>
      </c>
      <c r="K12" s="23">
        <f ca="1">IFERROR($G12+(SQRT(AVERAGEIFS(OFFSET(Data!$A:$A, 0, MATCH("v_impact"&amp;Table!$D12,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-3.205799999999992E-2</v>
      </c>
      <c r="L12" s="23">
        <f ca="1">IFERROR($G12+(SQRT(AVERAGEIFS(OFFSET(Data!$A:$A, 0, MATCH("v_impact"&amp;Table!$D12,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3.3766859622242767E-3</v>
      </c>
      <c r="M12" s="23">
        <f ca="1">IFERROR($G12+(SQRT(AVERAGEIFS(OFFSET(Data!$A:$A, 0, MATCH("v_impact"&amp;Table!$D12,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5.4538744604543249E-2</v>
      </c>
    </row>
    <row r="13" spans="1:13" ht="15" customHeight="1" thickBot="1" x14ac:dyDescent="0.3">
      <c r="A13" s="7" t="s">
        <v>60</v>
      </c>
      <c r="B13" s="9" t="s">
        <v>63</v>
      </c>
      <c r="D13" s="22">
        <v>3</v>
      </c>
      <c r="E13" s="23">
        <f ca="1">IFERROR(AVERAGEIFS(OFFSET(Data!$A:$A, 0, MATCH("newref"&amp;Table!$D13,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1.7412239999999999</v>
      </c>
      <c r="F13" s="23">
        <f ca="1">IFERROR(AVERAGEIFS(OFFSET(Data!$A:$A, 0, MATCH("kwh"&amp;Table!$D13,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1.7238180000000001</v>
      </c>
      <c r="G13" s="23">
        <f t="shared" ca="1" si="1"/>
        <v>1.7405999999999811E-2</v>
      </c>
      <c r="H13" s="23">
        <f ca="1">IFERROR(AVERAGEIFS(OFFSET(Data!$A:$A, 0, MATCH("temp"&amp;Table!$D13, Data!$1:$1, 0)-1),Data!$A:$A,"Sum",Data!$B:$B,LCA,Data!$C:$C,Industry, Data!$F:$F, SASize, Data!$D:$D,AutoDR,Data!$E:$E,DualDR,Data!$G:$G,VLOOKUP(Product,Names!$B$2:$C$4,2,FALSE),Data!$H:$H,Date,Data!$DD:$DD,Start,Data!$DE:$DE,End),0)</f>
        <v>84.115390000000005</v>
      </c>
      <c r="I13" s="23">
        <f ca="1">IFERROR($G13+(SQRT(AVERAGEIFS(OFFSET(Data!$A:$A, 0, MATCH("v_impact"&amp;Table!$D13,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-6.5741703580498648E-2</v>
      </c>
      <c r="J13" s="23">
        <f ca="1">IFERROR($G13+(SQRT(AVERAGEIFS(OFFSET(Data!$A:$A, 0, MATCH("v_impact"&amp;Table!$D13,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-1.6617366332185544E-2</v>
      </c>
      <c r="K13" s="23">
        <f ca="1">IFERROR($G13+(SQRT(AVERAGEIFS(OFFSET(Data!$A:$A, 0, MATCH("v_impact"&amp;Table!$D13,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1.7405999999999811E-2</v>
      </c>
      <c r="L13" s="23">
        <f ca="1">IFERROR($G13+(SQRT(AVERAGEIFS(OFFSET(Data!$A:$A, 0, MATCH("v_impact"&amp;Table!$D13,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5.1429366332185159E-2</v>
      </c>
      <c r="M13" s="23">
        <f ca="1">IFERROR($G13+(SQRT(AVERAGEIFS(OFFSET(Data!$A:$A, 0, MATCH("v_impact"&amp;Table!$D13,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0.10055370358049827</v>
      </c>
    </row>
    <row r="14" spans="1:13" ht="15" customHeight="1" thickBot="1" x14ac:dyDescent="0.3">
      <c r="A14" s="7" t="s">
        <v>61</v>
      </c>
      <c r="B14" s="9" t="s">
        <v>63</v>
      </c>
      <c r="D14" s="22">
        <v>4</v>
      </c>
      <c r="E14" s="23">
        <f ca="1">IFERROR(AVERAGEIFS(OFFSET(Data!$A:$A, 0, MATCH("newref"&amp;Table!$D14,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1.755001</v>
      </c>
      <c r="F14" s="23">
        <f ca="1">IFERROR(AVERAGEIFS(OFFSET(Data!$A:$A, 0, MATCH("kwh"&amp;Table!$D14,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1.7001400000000002</v>
      </c>
      <c r="G14" s="23">
        <f t="shared" ca="1" si="1"/>
        <v>5.4860999999999827E-2</v>
      </c>
      <c r="H14" s="23">
        <f ca="1">IFERROR(AVERAGEIFS(OFFSET(Data!$A:$A, 0, MATCH("temp"&amp;Table!$D14, Data!$1:$1, 0)-1),Data!$A:$A,"Sum",Data!$B:$B,LCA,Data!$C:$C,Industry, Data!$F:$F, SASize, Data!$D:$D,AutoDR,Data!$E:$E,DualDR,Data!$G:$G,VLOOKUP(Product,Names!$B$2:$C$4,2,FALSE),Data!$H:$H,Date,Data!$DD:$DD,Start,Data!$DE:$DE,End),0)</f>
        <v>81.711539999999999</v>
      </c>
      <c r="I14" s="23">
        <f ca="1">IFERROR($G14+(SQRT(AVERAGEIFS(OFFSET(Data!$A:$A, 0, MATCH("v_impact"&amp;Table!$D14,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-2.7812069293223121E-2</v>
      </c>
      <c r="J14" s="23">
        <f ca="1">IFERROR($G14+(SQRT(AVERAGEIFS(OFFSET(Data!$A:$A, 0, MATCH("v_impact"&amp;Table!$D14,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2.1031850170909548E-2</v>
      </c>
      <c r="K14" s="23">
        <f ca="1">IFERROR($G14+(SQRT(AVERAGEIFS(OFFSET(Data!$A:$A, 0, MATCH("v_impact"&amp;Table!$D14,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5.4860999999999827E-2</v>
      </c>
      <c r="L14" s="23">
        <f ca="1">IFERROR($G14+(SQRT(AVERAGEIFS(OFFSET(Data!$A:$A, 0, MATCH("v_impact"&amp;Table!$D14,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8.8690149829090098E-2</v>
      </c>
      <c r="M14" s="23">
        <f ca="1">IFERROR($G14+(SQRT(AVERAGEIFS(OFFSET(Data!$A:$A, 0, MATCH("v_impact"&amp;Table!$D14,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0.13753406929322276</v>
      </c>
    </row>
    <row r="15" spans="1:13" ht="15" customHeight="1" x14ac:dyDescent="0.25">
      <c r="D15" s="22">
        <v>5</v>
      </c>
      <c r="E15" s="23">
        <f ca="1">IFERROR(AVERAGEIFS(OFFSET(Data!$A:$A, 0, MATCH("newref"&amp;Table!$D15,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1.9284700000000001</v>
      </c>
      <c r="F15" s="23">
        <f ca="1">IFERROR(AVERAGEIFS(OFFSET(Data!$A:$A, 0, MATCH("kwh"&amp;Table!$D15,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1.8210540000000002</v>
      </c>
      <c r="G15" s="23">
        <f t="shared" ca="1" si="1"/>
        <v>0.10741599999999996</v>
      </c>
      <c r="H15" s="23">
        <f ca="1">IFERROR(AVERAGEIFS(OFFSET(Data!$A:$A, 0, MATCH("temp"&amp;Table!$D15, Data!$1:$1, 0)-1),Data!$A:$A,"Sum",Data!$B:$B,LCA,Data!$C:$C,Industry, Data!$F:$F, SASize, Data!$D:$D,AutoDR,Data!$E:$E,DualDR,Data!$G:$G,VLOOKUP(Product,Names!$B$2:$C$4,2,FALSE),Data!$H:$H,Date,Data!$DD:$DD,Start,Data!$DE:$DE,End),0)</f>
        <v>81.211539999999999</v>
      </c>
      <c r="I15" s="23">
        <f ca="1">IFERROR($G15+(SQRT(AVERAGEIFS(OFFSET(Data!$A:$A, 0, MATCH("v_impact"&amp;Table!$D15,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2.5941214334246565E-2</v>
      </c>
      <c r="J15" s="23">
        <f ca="1">IFERROR($G15+(SQRT(AVERAGEIFS(OFFSET(Data!$A:$A, 0, MATCH("v_impact"&amp;Table!$D15,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7.4077178118304957E-2</v>
      </c>
      <c r="K15" s="23">
        <f ca="1">IFERROR($G15+(SQRT(AVERAGEIFS(OFFSET(Data!$A:$A, 0, MATCH("v_impact"&amp;Table!$D15,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0.10741599999999996</v>
      </c>
      <c r="L15" s="23">
        <f ca="1">IFERROR($G15+(SQRT(AVERAGEIFS(OFFSET(Data!$A:$A, 0, MATCH("v_impact"&amp;Table!$D15,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0.14075482188169494</v>
      </c>
      <c r="M15" s="23">
        <f ca="1">IFERROR($G15+(SQRT(AVERAGEIFS(OFFSET(Data!$A:$A, 0, MATCH("v_impact"&amp;Table!$D15,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0.18889078566575335</v>
      </c>
    </row>
    <row r="16" spans="1:13" ht="15" customHeight="1" x14ac:dyDescent="0.25">
      <c r="D16" s="22">
        <v>6</v>
      </c>
      <c r="E16" s="23">
        <f ca="1">IFERROR(AVERAGEIFS(OFFSET(Data!$A:$A, 0, MATCH("newref"&amp;Table!$D16,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2.2745109999999999</v>
      </c>
      <c r="F16" s="23">
        <f ca="1">IFERROR(AVERAGEIFS(OFFSET(Data!$A:$A, 0, MATCH("kwh"&amp;Table!$D16,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2.1741070000000002</v>
      </c>
      <c r="G16" s="23">
        <f t="shared" ca="1" si="1"/>
        <v>0.10040399999999972</v>
      </c>
      <c r="H16" s="23">
        <f ca="1">IFERROR(AVERAGEIFS(OFFSET(Data!$A:$A, 0, MATCH("temp"&amp;Table!$D16, Data!$1:$1, 0)-1),Data!$A:$A,"Sum",Data!$B:$B,LCA,Data!$C:$C,Industry, Data!$F:$F, SASize, Data!$D:$D,AutoDR,Data!$E:$E,DualDR,Data!$G:$G,VLOOKUP(Product,Names!$B$2:$C$4,2,FALSE),Data!$H:$H,Date,Data!$DD:$DD,Start,Data!$DE:$DE,End),0)</f>
        <v>79.307689999999994</v>
      </c>
      <c r="I16" s="23">
        <f ca="1">IFERROR($G16+(SQRT(AVERAGEIFS(OFFSET(Data!$A:$A, 0, MATCH("v_impact"&amp;Table!$D16,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1.5545610437652013E-2</v>
      </c>
      <c r="J16" s="23">
        <f ca="1">IFERROR($G16+(SQRT(AVERAGEIFS(OFFSET(Data!$A:$A, 0, MATCH("v_impact"&amp;Table!$D16,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6.568063483040279E-2</v>
      </c>
      <c r="K16" s="23">
        <f ca="1">IFERROR($G16+(SQRT(AVERAGEIFS(OFFSET(Data!$A:$A, 0, MATCH("v_impact"&amp;Table!$D16,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0.10040399999999972</v>
      </c>
      <c r="L16" s="23">
        <f ca="1">IFERROR($G16+(SQRT(AVERAGEIFS(OFFSET(Data!$A:$A, 0, MATCH("v_impact"&amp;Table!$D16,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0.13512736516959664</v>
      </c>
      <c r="M16" s="23">
        <f ca="1">IFERROR($G16+(SQRT(AVERAGEIFS(OFFSET(Data!$A:$A, 0, MATCH("v_impact"&amp;Table!$D16,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0.18526238956234742</v>
      </c>
    </row>
    <row r="17" spans="4:13" ht="15" customHeight="1" x14ac:dyDescent="0.25">
      <c r="D17" s="22">
        <v>7</v>
      </c>
      <c r="E17" s="23">
        <f ca="1">IFERROR(AVERAGEIFS(OFFSET(Data!$A:$A, 0, MATCH("newref"&amp;Table!$D17,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2.9286590000000001</v>
      </c>
      <c r="F17" s="23">
        <f ca="1">IFERROR(AVERAGEIFS(OFFSET(Data!$A:$A, 0, MATCH("kwh"&amp;Table!$D17,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2.8935599999999999</v>
      </c>
      <c r="G17" s="23">
        <f t="shared" ca="1" si="1"/>
        <v>3.5099000000000213E-2</v>
      </c>
      <c r="H17" s="23">
        <f ca="1">IFERROR(AVERAGEIFS(OFFSET(Data!$A:$A, 0, MATCH("temp"&amp;Table!$D17, Data!$1:$1, 0)-1),Data!$A:$A,"Sum",Data!$B:$B,LCA,Data!$C:$C,Industry, Data!$F:$F, SASize, Data!$D:$D,AutoDR,Data!$E:$E,DualDR,Data!$G:$G,VLOOKUP(Product,Names!$B$2:$C$4,2,FALSE),Data!$H:$H,Date,Data!$DD:$DD,Start,Data!$DE:$DE,End),0)</f>
        <v>79.615390000000005</v>
      </c>
      <c r="I17" s="23">
        <f ca="1">IFERROR($G17+(SQRT(AVERAGEIFS(OFFSET(Data!$A:$A, 0, MATCH("v_impact"&amp;Table!$D17,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-6.0274098504771223E-2</v>
      </c>
      <c r="J17" s="23">
        <f ca="1">IFERROR($G17+(SQRT(AVERAGEIFS(OFFSET(Data!$A:$A, 0, MATCH("v_impact"&amp;Table!$D17,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-3.9268988394297114E-3</v>
      </c>
      <c r="K17" s="23">
        <f ca="1">IFERROR($G17+(SQRT(AVERAGEIFS(OFFSET(Data!$A:$A, 0, MATCH("v_impact"&amp;Table!$D17,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3.5099000000000213E-2</v>
      </c>
      <c r="L17" s="23">
        <f ca="1">IFERROR($G17+(SQRT(AVERAGEIFS(OFFSET(Data!$A:$A, 0, MATCH("v_impact"&amp;Table!$D17,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7.4124898839430131E-2</v>
      </c>
      <c r="M17" s="23">
        <f ca="1">IFERROR($G17+(SQRT(AVERAGEIFS(OFFSET(Data!$A:$A, 0, MATCH("v_impact"&amp;Table!$D17,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0.13047209850477165</v>
      </c>
    </row>
    <row r="18" spans="4:13" ht="15" customHeight="1" x14ac:dyDescent="0.25">
      <c r="D18" s="22">
        <v>8</v>
      </c>
      <c r="E18" s="23">
        <f ca="1">IFERROR(AVERAGEIFS(OFFSET(Data!$A:$A, 0, MATCH("newref"&amp;Table!$D18,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3.9792800000000002</v>
      </c>
      <c r="F18" s="23">
        <f ca="1">IFERROR(AVERAGEIFS(OFFSET(Data!$A:$A, 0, MATCH("kwh"&amp;Table!$D18,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4.0779960000000006</v>
      </c>
      <c r="G18" s="23">
        <f t="shared" ca="1" si="1"/>
        <v>-9.871600000000047E-2</v>
      </c>
      <c r="H18" s="23">
        <f ca="1">IFERROR(AVERAGEIFS(OFFSET(Data!$A:$A, 0, MATCH("temp"&amp;Table!$D18, Data!$1:$1, 0)-1),Data!$A:$A,"Sum",Data!$B:$B,LCA,Data!$C:$C,Industry, Data!$F:$F, SASize, Data!$D:$D,AutoDR,Data!$E:$E,DualDR,Data!$G:$G,VLOOKUP(Product,Names!$B$2:$C$4,2,FALSE),Data!$H:$H,Date,Data!$DD:$DD,Start,Data!$DE:$DE,End),0)</f>
        <v>81.923079999999999</v>
      </c>
      <c r="I18" s="23">
        <f ca="1">IFERROR($G18+(SQRT(AVERAGEIFS(OFFSET(Data!$A:$A, 0, MATCH("v_impact"&amp;Table!$D18,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-0.17857395029406137</v>
      </c>
      <c r="J18" s="23">
        <f ca="1">IFERROR($G18+(SQRT(AVERAGEIFS(OFFSET(Data!$A:$A, 0, MATCH("v_impact"&amp;Table!$D18,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-0.13139322595323219</v>
      </c>
      <c r="K18" s="23">
        <f ca="1">IFERROR($G18+(SQRT(AVERAGEIFS(OFFSET(Data!$A:$A, 0, MATCH("v_impact"&amp;Table!$D18,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-9.871600000000047E-2</v>
      </c>
      <c r="L18" s="23">
        <f ca="1">IFERROR($G18+(SQRT(AVERAGEIFS(OFFSET(Data!$A:$A, 0, MATCH("v_impact"&amp;Table!$D18,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-6.603877404676875E-2</v>
      </c>
      <c r="M18" s="23">
        <f ca="1">IFERROR($G18+(SQRT(AVERAGEIFS(OFFSET(Data!$A:$A, 0, MATCH("v_impact"&amp;Table!$D18,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-1.8858049705939586E-2</v>
      </c>
    </row>
    <row r="19" spans="4:13" ht="15" customHeight="1" x14ac:dyDescent="0.25">
      <c r="D19" s="22">
        <v>9</v>
      </c>
      <c r="E19" s="23">
        <f ca="1">IFERROR(AVERAGEIFS(OFFSET(Data!$A:$A, 0, MATCH("newref"&amp;Table!$D19,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4.9932970000000001</v>
      </c>
      <c r="F19" s="23">
        <f ca="1">IFERROR(AVERAGEIFS(OFFSET(Data!$A:$A, 0, MATCH("kwh"&amp;Table!$D19,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5.0496590000000001</v>
      </c>
      <c r="G19" s="23">
        <f t="shared" ca="1" si="1"/>
        <v>-5.6362000000000023E-2</v>
      </c>
      <c r="H19" s="23">
        <f ca="1">IFERROR(AVERAGEIFS(OFFSET(Data!$A:$A, 0, MATCH("temp"&amp;Table!$D19, Data!$1:$1, 0)-1),Data!$A:$A,"Sum",Data!$B:$B,LCA,Data!$C:$C,Industry, Data!$F:$F, SASize, Data!$D:$D,AutoDR,Data!$E:$E,DualDR,Data!$G:$G,VLOOKUP(Product,Names!$B$2:$C$4,2,FALSE),Data!$H:$H,Date,Data!$DD:$DD,Start,Data!$DE:$DE,End),0)</f>
        <v>83.567310000000006</v>
      </c>
      <c r="I19" s="23">
        <f ca="1">IFERROR($G19+(SQRT(AVERAGEIFS(OFFSET(Data!$A:$A, 0, MATCH("v_impact"&amp;Table!$D19,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-0.13458862559594056</v>
      </c>
      <c r="J19" s="23">
        <f ca="1">IFERROR($G19+(SQRT(AVERAGEIFS(OFFSET(Data!$A:$A, 0, MATCH("v_impact"&amp;Table!$D19,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-8.8371701109840786E-2</v>
      </c>
      <c r="K19" s="23">
        <f ca="1">IFERROR($G19+(SQRT(AVERAGEIFS(OFFSET(Data!$A:$A, 0, MATCH("v_impact"&amp;Table!$D19,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-5.6362000000000023E-2</v>
      </c>
      <c r="L19" s="23">
        <f ca="1">IFERROR($G19+(SQRT(AVERAGEIFS(OFFSET(Data!$A:$A, 0, MATCH("v_impact"&amp;Table!$D19,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-2.4352298890159267E-2</v>
      </c>
      <c r="M19" s="23">
        <f ca="1">IFERROR($G19+(SQRT(AVERAGEIFS(OFFSET(Data!$A:$A, 0, MATCH("v_impact"&amp;Table!$D19,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2.1864625595940518E-2</v>
      </c>
    </row>
    <row r="20" spans="4:13" ht="15" customHeight="1" x14ac:dyDescent="0.25">
      <c r="D20" s="22">
        <v>10</v>
      </c>
      <c r="E20" s="23">
        <f ca="1">IFERROR(AVERAGEIFS(OFFSET(Data!$A:$A, 0, MATCH("newref"&amp;Table!$D20,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5.4333180000000008</v>
      </c>
      <c r="F20" s="23">
        <f ca="1">IFERROR(AVERAGEIFS(OFFSET(Data!$A:$A, 0, MATCH("kwh"&amp;Table!$D20,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5.513884</v>
      </c>
      <c r="G20" s="23">
        <f t="shared" ca="1" si="1"/>
        <v>-8.0565999999999249E-2</v>
      </c>
      <c r="H20" s="23">
        <f ca="1">IFERROR(AVERAGEIFS(OFFSET(Data!$A:$A, 0, MATCH("temp"&amp;Table!$D20, Data!$1:$1, 0)-1),Data!$A:$A,"Sum",Data!$B:$B,LCA,Data!$C:$C,Industry, Data!$F:$F, SASize, Data!$D:$D,AutoDR,Data!$E:$E,DualDR,Data!$G:$G,VLOOKUP(Product,Names!$B$2:$C$4,2,FALSE),Data!$H:$H,Date,Data!$DD:$DD,Start,Data!$DE:$DE,End),0)</f>
        <v>83.971149999999994</v>
      </c>
      <c r="I20" s="23">
        <f ca="1">IFERROR($G20+(SQRT(AVERAGEIFS(OFFSET(Data!$A:$A, 0, MATCH("v_impact"&amp;Table!$D20,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-0.17210171208856478</v>
      </c>
      <c r="J20" s="23">
        <f ca="1">IFERROR($G20+(SQRT(AVERAGEIFS(OFFSET(Data!$A:$A, 0, MATCH("v_impact"&amp;Table!$D20,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-0.11802167142274142</v>
      </c>
      <c r="K20" s="23">
        <f ca="1">IFERROR($G20+(SQRT(AVERAGEIFS(OFFSET(Data!$A:$A, 0, MATCH("v_impact"&amp;Table!$D20,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-8.0565999999999249E-2</v>
      </c>
      <c r="L20" s="23">
        <f ca="1">IFERROR($G20+(SQRT(AVERAGEIFS(OFFSET(Data!$A:$A, 0, MATCH("v_impact"&amp;Table!$D20,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-4.3110328577257086E-2</v>
      </c>
      <c r="M20" s="23">
        <f ca="1">IFERROR($G20+(SQRT(AVERAGEIFS(OFFSET(Data!$A:$A, 0, MATCH("v_impact"&amp;Table!$D20,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1.0969712088566286E-2</v>
      </c>
    </row>
    <row r="21" spans="4:13" ht="15" customHeight="1" x14ac:dyDescent="0.25">
      <c r="D21" s="22">
        <v>11</v>
      </c>
      <c r="E21" s="23">
        <f ca="1">IFERROR(AVERAGEIFS(OFFSET(Data!$A:$A, 0, MATCH("newref"&amp;Table!$D21,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5.9527340000000004</v>
      </c>
      <c r="F21" s="23">
        <f ca="1">IFERROR(AVERAGEIFS(OFFSET(Data!$A:$A, 0, MATCH("kwh"&amp;Table!$D21,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6.0542590000000001</v>
      </c>
      <c r="G21" s="23">
        <f t="shared" ca="1" si="1"/>
        <v>-0.10152499999999964</v>
      </c>
      <c r="H21" s="23">
        <f ca="1">IFERROR(AVERAGEIFS(OFFSET(Data!$A:$A, 0, MATCH("temp"&amp;Table!$D21, Data!$1:$1, 0)-1),Data!$A:$A,"Sum",Data!$B:$B,LCA,Data!$C:$C,Industry, Data!$F:$F, SASize, Data!$D:$D,AutoDR,Data!$E:$E,DualDR,Data!$G:$G,VLOOKUP(Product,Names!$B$2:$C$4,2,FALSE),Data!$H:$H,Date,Data!$DD:$DD,Start,Data!$DE:$DE,End),0)</f>
        <v>84.971149999999994</v>
      </c>
      <c r="I21" s="23">
        <f ca="1">IFERROR($G21+(SQRT(AVERAGEIFS(OFFSET(Data!$A:$A, 0, MATCH("v_impact"&amp;Table!$D21,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-0.18457137080244645</v>
      </c>
      <c r="J21" s="23">
        <f ca="1">IFERROR($G21+(SQRT(AVERAGEIFS(OFFSET(Data!$A:$A, 0, MATCH("v_impact"&amp;Table!$D21,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-0.13550690178078256</v>
      </c>
      <c r="K21" s="23">
        <f ca="1">IFERROR($G21+(SQRT(AVERAGEIFS(OFFSET(Data!$A:$A, 0, MATCH("v_impact"&amp;Table!$D21,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-0.10152499999999964</v>
      </c>
      <c r="L21" s="23">
        <f ca="1">IFERROR($G21+(SQRT(AVERAGEIFS(OFFSET(Data!$A:$A, 0, MATCH("v_impact"&amp;Table!$D21,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-6.7543098219216738E-2</v>
      </c>
      <c r="M21" s="23">
        <f ca="1">IFERROR($G21+(SQRT(AVERAGEIFS(OFFSET(Data!$A:$A, 0, MATCH("v_impact"&amp;Table!$D21,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-1.8478629197552818E-2</v>
      </c>
    </row>
    <row r="22" spans="4:13" ht="15" customHeight="1" x14ac:dyDescent="0.25">
      <c r="D22" s="22">
        <v>12</v>
      </c>
      <c r="E22" s="23">
        <f ca="1">IFERROR(AVERAGEIFS(OFFSET(Data!$A:$A, 0, MATCH("newref"&amp;Table!$D22,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6.026389</v>
      </c>
      <c r="F22" s="23">
        <f ca="1">IFERROR(AVERAGEIFS(OFFSET(Data!$A:$A, 0, MATCH("kwh"&amp;Table!$D22,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6.0816290000000004</v>
      </c>
      <c r="G22" s="23">
        <f t="shared" ca="1" si="1"/>
        <v>-5.52400000000004E-2</v>
      </c>
      <c r="H22" s="23">
        <f ca="1">IFERROR(AVERAGEIFS(OFFSET(Data!$A:$A, 0, MATCH("temp"&amp;Table!$D22, Data!$1:$1, 0)-1),Data!$A:$A,"Sum",Data!$B:$B,LCA,Data!$C:$C,Industry, Data!$F:$F, SASize, Data!$D:$D,AutoDR,Data!$E:$E,DualDR,Data!$G:$G,VLOOKUP(Product,Names!$B$2:$C$4,2,FALSE),Data!$H:$H,Date,Data!$DD:$DD,Start,Data!$DE:$DE,End),0)</f>
        <v>85.807689999999994</v>
      </c>
      <c r="I22" s="23">
        <f ca="1">IFERROR($G22+(SQRT(AVERAGEIFS(OFFSET(Data!$A:$A, 0, MATCH("v_impact"&amp;Table!$D22,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-0.12919690738794937</v>
      </c>
      <c r="J22" s="23">
        <f ca="1">IFERROR($G22+(SQRT(AVERAGEIFS(OFFSET(Data!$A:$A, 0, MATCH("v_impact"&amp;Table!$D22,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-8.5502567028320112E-2</v>
      </c>
      <c r="K22" s="23">
        <f ca="1">IFERROR($G22+(SQRT(AVERAGEIFS(OFFSET(Data!$A:$A, 0, MATCH("v_impact"&amp;Table!$D22,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-5.52400000000004E-2</v>
      </c>
      <c r="L22" s="23">
        <f ca="1">IFERROR($G22+(SQRT(AVERAGEIFS(OFFSET(Data!$A:$A, 0, MATCH("v_impact"&amp;Table!$D22,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-2.4977432971680692E-2</v>
      </c>
      <c r="M22" s="23">
        <f ca="1">IFERROR($G22+(SQRT(AVERAGEIFS(OFFSET(Data!$A:$A, 0, MATCH("v_impact"&amp;Table!$D22,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1.8716907387948581E-2</v>
      </c>
    </row>
    <row r="23" spans="4:13" ht="15" customHeight="1" x14ac:dyDescent="0.25">
      <c r="D23" s="22">
        <v>13</v>
      </c>
      <c r="E23" s="23">
        <f ca="1">IFERROR(AVERAGEIFS(OFFSET(Data!$A:$A, 0, MATCH("newref"&amp;Table!$D23,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5.7462580000000001</v>
      </c>
      <c r="F23" s="23">
        <f ca="1">IFERROR(AVERAGEIFS(OFFSET(Data!$A:$A, 0, MATCH("kwh"&amp;Table!$D23,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5.7193260000000006</v>
      </c>
      <c r="G23" s="23">
        <f t="shared" ca="1" si="1"/>
        <v>2.6931999999999512E-2</v>
      </c>
      <c r="H23" s="23">
        <f ca="1">IFERROR(AVERAGEIFS(OFFSET(Data!$A:$A, 0, MATCH("temp"&amp;Table!$D23, Data!$1:$1, 0)-1),Data!$A:$A,"Sum",Data!$B:$B,LCA,Data!$C:$C,Industry, Data!$F:$F, SASize, Data!$D:$D,AutoDR,Data!$E:$E,DualDR,Data!$G:$G,VLOOKUP(Product,Names!$B$2:$C$4,2,FALSE),Data!$H:$H,Date,Data!$DD:$DD,Start,Data!$DE:$DE,End),0)</f>
        <v>87.855770000000007</v>
      </c>
      <c r="I23" s="23">
        <f ca="1">IFERROR($G23+(SQRT(AVERAGEIFS(OFFSET(Data!$A:$A, 0, MATCH("v_impact"&amp;Table!$D23,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-4.7133886559841673E-2</v>
      </c>
      <c r="J23" s="23">
        <f ca="1">IFERROR($G23+(SQRT(AVERAGEIFS(OFFSET(Data!$A:$A, 0, MATCH("v_impact"&amp;Table!$D23,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-3.3751604221025945E-3</v>
      </c>
      <c r="K23" s="23">
        <f ca="1">IFERROR($G23+(SQRT(AVERAGEIFS(OFFSET(Data!$A:$A, 0, MATCH("v_impact"&amp;Table!$D23,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2.6931999999999512E-2</v>
      </c>
      <c r="L23" s="23">
        <f ca="1">IFERROR($G23+(SQRT(AVERAGEIFS(OFFSET(Data!$A:$A, 0, MATCH("v_impact"&amp;Table!$D23,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5.7239160422101615E-2</v>
      </c>
      <c r="M23" s="23">
        <f ca="1">IFERROR($G23+(SQRT(AVERAGEIFS(OFFSET(Data!$A:$A, 0, MATCH("v_impact"&amp;Table!$D23,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0.1009978865598407</v>
      </c>
    </row>
    <row r="24" spans="4:13" ht="15" customHeight="1" x14ac:dyDescent="0.25">
      <c r="D24" s="22">
        <v>14</v>
      </c>
      <c r="E24" s="23">
        <f ca="1">IFERROR(AVERAGEIFS(OFFSET(Data!$A:$A, 0, MATCH("newref"&amp;Table!$D24,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6.0554430000000004</v>
      </c>
      <c r="F24" s="23">
        <f ca="1">IFERROR(AVERAGEIFS(OFFSET(Data!$A:$A, 0, MATCH("kwh"&amp;Table!$D24,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6.0277479999999999</v>
      </c>
      <c r="G24" s="23">
        <f t="shared" ca="1" si="1"/>
        <v>2.7695000000000469E-2</v>
      </c>
      <c r="H24" s="23">
        <f ca="1">IFERROR(AVERAGEIFS(OFFSET(Data!$A:$A, 0, MATCH("temp"&amp;Table!$D24, Data!$1:$1, 0)-1),Data!$A:$A,"Sum",Data!$B:$B,LCA,Data!$C:$C,Industry, Data!$F:$F, SASize, Data!$D:$D,AutoDR,Data!$E:$E,DualDR,Data!$G:$G,VLOOKUP(Product,Names!$B$2:$C$4,2,FALSE),Data!$H:$H,Date,Data!$DD:$DD,Start,Data!$DE:$DE,End),0)</f>
        <v>89.355770000000007</v>
      </c>
      <c r="I24" s="23">
        <f ca="1">IFERROR($G24+(SQRT(AVERAGEIFS(OFFSET(Data!$A:$A, 0, MATCH("v_impact"&amp;Table!$D24,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-5.6422299986882349E-2</v>
      </c>
      <c r="J24" s="23">
        <f ca="1">IFERROR($G24+(SQRT(AVERAGEIFS(OFFSET(Data!$A:$A, 0, MATCH("v_impact"&amp;Table!$D24,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-6.7251173223892985E-3</v>
      </c>
      <c r="K24" s="23">
        <f ca="1">IFERROR($G24+(SQRT(AVERAGEIFS(OFFSET(Data!$A:$A, 0, MATCH("v_impact"&amp;Table!$D24,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2.7695000000000469E-2</v>
      </c>
      <c r="L24" s="23">
        <f ca="1">IFERROR($G24+(SQRT(AVERAGEIFS(OFFSET(Data!$A:$A, 0, MATCH("v_impact"&amp;Table!$D24,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6.211511732239023E-2</v>
      </c>
      <c r="M24" s="23">
        <f ca="1">IFERROR($G24+(SQRT(AVERAGEIFS(OFFSET(Data!$A:$A, 0, MATCH("v_impact"&amp;Table!$D24,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0.11181229998688329</v>
      </c>
    </row>
    <row r="25" spans="4:13" ht="15" customHeight="1" x14ac:dyDescent="0.25">
      <c r="D25" s="22">
        <v>15</v>
      </c>
      <c r="E25" s="23">
        <f ca="1">IFERROR(AVERAGEIFS(OFFSET(Data!$A:$A, 0, MATCH("newref"&amp;Table!$D25,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5.9374409999999997</v>
      </c>
      <c r="F25" s="23">
        <f ca="1">IFERROR(AVERAGEIFS(OFFSET(Data!$A:$A, 0, MATCH("kwh"&amp;Table!$D25,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6.0935480000000002</v>
      </c>
      <c r="G25" s="23">
        <f t="shared" ca="1" si="1"/>
        <v>-0.15610700000000044</v>
      </c>
      <c r="H25" s="23">
        <f ca="1">IFERROR(AVERAGEIFS(OFFSET(Data!$A:$A, 0, MATCH("temp"&amp;Table!$D25, Data!$1:$1, 0)-1),Data!$A:$A,"Sum",Data!$B:$B,LCA,Data!$C:$C,Industry, Data!$F:$F, SASize, Data!$D:$D,AutoDR,Data!$E:$E,DualDR,Data!$G:$G,VLOOKUP(Product,Names!$B$2:$C$4,2,FALSE),Data!$H:$H,Date,Data!$DD:$DD,Start,Data!$DE:$DE,End),0)</f>
        <v>89.355770000000007</v>
      </c>
      <c r="I25" s="23">
        <f ca="1">IFERROR($G25+(SQRT(AVERAGEIFS(OFFSET(Data!$A:$A, 0, MATCH("v_impact"&amp;Table!$D25,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-0.24737274670233306</v>
      </c>
      <c r="J25" s="23">
        <f ca="1">IFERROR($G25+(SQRT(AVERAGEIFS(OFFSET(Data!$A:$A, 0, MATCH("v_impact"&amp;Table!$D25,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-0.19345220377496303</v>
      </c>
      <c r="K25" s="23">
        <f ca="1">IFERROR($G25+(SQRT(AVERAGEIFS(OFFSET(Data!$A:$A, 0, MATCH("v_impact"&amp;Table!$D25,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-0.15610700000000044</v>
      </c>
      <c r="L25" s="23">
        <f ca="1">IFERROR($G25+(SQRT(AVERAGEIFS(OFFSET(Data!$A:$A, 0, MATCH("v_impact"&amp;Table!$D25,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-0.11876179622503787</v>
      </c>
      <c r="M25" s="23">
        <f ca="1">IFERROR($G25+(SQRT(AVERAGEIFS(OFFSET(Data!$A:$A, 0, MATCH("v_impact"&amp;Table!$D25,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-6.4841253297667809E-2</v>
      </c>
    </row>
    <row r="26" spans="4:13" ht="15" customHeight="1" x14ac:dyDescent="0.25">
      <c r="D26" s="22">
        <v>16</v>
      </c>
      <c r="E26" s="23">
        <f ca="1">IFERROR(AVERAGEIFS(OFFSET(Data!$A:$A, 0, MATCH("newref"&amp;Table!$D26,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6.0316200000000002</v>
      </c>
      <c r="F26" s="23">
        <f ca="1">IFERROR(AVERAGEIFS(OFFSET(Data!$A:$A, 0, MATCH("kwh"&amp;Table!$D26,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5.1919340000000007</v>
      </c>
      <c r="G26" s="23">
        <f t="shared" ca="1" si="1"/>
        <v>0.83968599999999949</v>
      </c>
      <c r="H26" s="23">
        <f ca="1">IFERROR(AVERAGEIFS(OFFSET(Data!$A:$A, 0, MATCH("temp"&amp;Table!$D26, Data!$1:$1, 0)-1),Data!$A:$A,"Sum",Data!$B:$B,LCA,Data!$C:$C,Industry, Data!$F:$F, SASize, Data!$D:$D,AutoDR,Data!$E:$E,DualDR,Data!$G:$G,VLOOKUP(Product,Names!$B$2:$C$4,2,FALSE),Data!$H:$H,Date,Data!$DD:$DD,Start,Data!$DE:$DE,End),0)</f>
        <v>88.807689999999994</v>
      </c>
      <c r="I26" s="23">
        <f ca="1">IFERROR($G26+(SQRT(AVERAGEIFS(OFFSET(Data!$A:$A, 0, MATCH("v_impact"&amp;Table!$D26,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0.74492161770902054</v>
      </c>
      <c r="J26" s="23">
        <f ca="1">IFERROR($G26+(SQRT(AVERAGEIFS(OFFSET(Data!$A:$A, 0, MATCH("v_impact"&amp;Table!$D26,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0.80090918290116331</v>
      </c>
      <c r="K26" s="23">
        <f ca="1">IFERROR($G26+(SQRT(AVERAGEIFS(OFFSET(Data!$A:$A, 0, MATCH("v_impact"&amp;Table!$D26,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0.83968599999999949</v>
      </c>
      <c r="L26" s="23">
        <f ca="1">IFERROR($G26+(SQRT(AVERAGEIFS(OFFSET(Data!$A:$A, 0, MATCH("v_impact"&amp;Table!$D26,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0.87846281709883567</v>
      </c>
      <c r="M26" s="23">
        <f ca="1">IFERROR($G26+(SQRT(AVERAGEIFS(OFFSET(Data!$A:$A, 0, MATCH("v_impact"&amp;Table!$D26,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0.93445038229097843</v>
      </c>
    </row>
    <row r="27" spans="4:13" ht="15" customHeight="1" x14ac:dyDescent="0.25">
      <c r="D27" s="22">
        <v>17</v>
      </c>
      <c r="E27" s="23">
        <f ca="1">IFERROR(AVERAGEIFS(OFFSET(Data!$A:$A, 0, MATCH("newref"&amp;Table!$D27,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5.9822380000000006</v>
      </c>
      <c r="F27" s="23">
        <f ca="1">IFERROR(AVERAGEIFS(OFFSET(Data!$A:$A, 0, MATCH("kwh"&amp;Table!$D27,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5.3257700000000003</v>
      </c>
      <c r="G27" s="23">
        <f t="shared" ca="1" si="1"/>
        <v>0.65646800000000027</v>
      </c>
      <c r="H27" s="23">
        <f ca="1">IFERROR(AVERAGEIFS(OFFSET(Data!$A:$A, 0, MATCH("temp"&amp;Table!$D27, Data!$1:$1, 0)-1),Data!$A:$A,"Sum",Data!$B:$B,LCA,Data!$C:$C,Industry, Data!$F:$F, SASize, Data!$D:$D,AutoDR,Data!$E:$E,DualDR,Data!$G:$G,VLOOKUP(Product,Names!$B$2:$C$4,2,FALSE),Data!$H:$H,Date,Data!$DD:$DD,Start,Data!$DE:$DE,End),0)</f>
        <v>88</v>
      </c>
      <c r="I27" s="23">
        <f ca="1">IFERROR($G27+(SQRT(AVERAGEIFS(OFFSET(Data!$A:$A, 0, MATCH("v_impact"&amp;Table!$D27,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0.56191950628555865</v>
      </c>
      <c r="J27" s="23">
        <f ca="1">IFERROR($G27+(SQRT(AVERAGEIFS(OFFSET(Data!$A:$A, 0, MATCH("v_impact"&amp;Table!$D27,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0.6177795227567483</v>
      </c>
      <c r="K27" s="23">
        <f ca="1">IFERROR($G27+(SQRT(AVERAGEIFS(OFFSET(Data!$A:$A, 0, MATCH("v_impact"&amp;Table!$D27,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0.65646800000000027</v>
      </c>
      <c r="L27" s="23">
        <f ca="1">IFERROR($G27+(SQRT(AVERAGEIFS(OFFSET(Data!$A:$A, 0, MATCH("v_impact"&amp;Table!$D27,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0.69515647724325225</v>
      </c>
      <c r="M27" s="23">
        <f ca="1">IFERROR($G27+(SQRT(AVERAGEIFS(OFFSET(Data!$A:$A, 0, MATCH("v_impact"&amp;Table!$D27,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0.7510164937144419</v>
      </c>
    </row>
    <row r="28" spans="4:13" ht="15" customHeight="1" x14ac:dyDescent="0.25">
      <c r="D28" s="22">
        <v>18</v>
      </c>
      <c r="E28" s="23">
        <f ca="1">IFERROR(AVERAGEIFS(OFFSET(Data!$A:$A, 0, MATCH("newref"&amp;Table!$D28,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5.8030919999999995</v>
      </c>
      <c r="F28" s="23">
        <f ca="1">IFERROR(AVERAGEIFS(OFFSET(Data!$A:$A, 0, MATCH("kwh"&amp;Table!$D28,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5.2107489999999999</v>
      </c>
      <c r="G28" s="23">
        <f t="shared" ca="1" si="1"/>
        <v>0.59234299999999962</v>
      </c>
      <c r="H28" s="23">
        <f ca="1">IFERROR(AVERAGEIFS(OFFSET(Data!$A:$A, 0, MATCH("temp"&amp;Table!$D28, Data!$1:$1, 0)-1),Data!$A:$A,"Sum",Data!$B:$B,LCA,Data!$C:$C,Industry, Data!$F:$F, SASize, Data!$D:$D,AutoDR,Data!$E:$E,DualDR,Data!$G:$G,VLOOKUP(Product,Names!$B$2:$C$4,2,FALSE),Data!$H:$H,Date,Data!$DD:$DD,Start,Data!$DE:$DE,End),0)</f>
        <v>85.951920000000001</v>
      </c>
      <c r="I28" s="23">
        <f ca="1">IFERROR($G28+(SQRT(AVERAGEIFS(OFFSET(Data!$A:$A, 0, MATCH("v_impact"&amp;Table!$D28,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0.49026877337796082</v>
      </c>
      <c r="J28" s="23">
        <f ca="1">IFERROR($G28+(SQRT(AVERAGEIFS(OFFSET(Data!$A:$A, 0, MATCH("v_impact"&amp;Table!$D28,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0.5505750538525287</v>
      </c>
      <c r="K28" s="23">
        <f ca="1">IFERROR($G28+(SQRT(AVERAGEIFS(OFFSET(Data!$A:$A, 0, MATCH("v_impact"&amp;Table!$D28,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0.59234299999999962</v>
      </c>
      <c r="L28" s="23">
        <f ca="1">IFERROR($G28+(SQRT(AVERAGEIFS(OFFSET(Data!$A:$A, 0, MATCH("v_impact"&amp;Table!$D28,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0.63411094614747054</v>
      </c>
      <c r="M28" s="23">
        <f ca="1">IFERROR($G28+(SQRT(AVERAGEIFS(OFFSET(Data!$A:$A, 0, MATCH("v_impact"&amp;Table!$D28,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0.69441722662203842</v>
      </c>
    </row>
    <row r="29" spans="4:13" ht="15" customHeight="1" x14ac:dyDescent="0.25">
      <c r="D29" s="22">
        <v>19</v>
      </c>
      <c r="E29" s="23">
        <f ca="1">IFERROR(AVERAGEIFS(OFFSET(Data!$A:$A, 0, MATCH("newref"&amp;Table!$D29,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5.7056270000000007</v>
      </c>
      <c r="F29" s="23">
        <f ca="1">IFERROR(AVERAGEIFS(OFFSET(Data!$A:$A, 0, MATCH("kwh"&amp;Table!$D29,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5.011946</v>
      </c>
      <c r="G29" s="23">
        <f t="shared" ca="1" si="1"/>
        <v>0.69368100000000066</v>
      </c>
      <c r="H29" s="23">
        <f ca="1">IFERROR(AVERAGEIFS(OFFSET(Data!$A:$A, 0, MATCH("temp"&amp;Table!$D29, Data!$1:$1, 0)-1),Data!$A:$A,"Sum",Data!$B:$B,LCA,Data!$C:$C,Industry, Data!$F:$F, SASize, Data!$D:$D,AutoDR,Data!$E:$E,DualDR,Data!$G:$G,VLOOKUP(Product,Names!$B$2:$C$4,2,FALSE),Data!$H:$H,Date,Data!$DD:$DD,Start,Data!$DE:$DE,End),0)</f>
        <v>85.230770000000007</v>
      </c>
      <c r="I29" s="23">
        <f ca="1">IFERROR($G29+(SQRT(AVERAGEIFS(OFFSET(Data!$A:$A, 0, MATCH("v_impact"&amp;Table!$D29,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0.58651430483520817</v>
      </c>
      <c r="J29" s="23">
        <f ca="1">IFERROR($G29+(SQRT(AVERAGEIFS(OFFSET(Data!$A:$A, 0, MATCH("v_impact"&amp;Table!$D29,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0.6498292570030173</v>
      </c>
      <c r="K29" s="23">
        <f ca="1">IFERROR($G29+(SQRT(AVERAGEIFS(OFFSET(Data!$A:$A, 0, MATCH("v_impact"&amp;Table!$D29,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0.69368100000000066</v>
      </c>
      <c r="L29" s="23">
        <f ca="1">IFERROR($G29+(SQRT(AVERAGEIFS(OFFSET(Data!$A:$A, 0, MATCH("v_impact"&amp;Table!$D29,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0.73753274299698401</v>
      </c>
      <c r="M29" s="23">
        <f ca="1">IFERROR($G29+(SQRT(AVERAGEIFS(OFFSET(Data!$A:$A, 0, MATCH("v_impact"&amp;Table!$D29,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0.80084769516479315</v>
      </c>
    </row>
    <row r="30" spans="4:13" ht="15" customHeight="1" x14ac:dyDescent="0.25">
      <c r="D30" s="22">
        <v>20</v>
      </c>
      <c r="E30" s="23">
        <f ca="1">IFERROR(AVERAGEIFS(OFFSET(Data!$A:$A, 0, MATCH("newref"&amp;Table!$D30,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5.4009930000000006</v>
      </c>
      <c r="F30" s="23">
        <f ca="1">IFERROR(AVERAGEIFS(OFFSET(Data!$A:$A, 0, MATCH("kwh"&amp;Table!$D30,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5.5374020000000002</v>
      </c>
      <c r="G30" s="23">
        <f t="shared" ca="1" si="1"/>
        <v>-0.13640899999999956</v>
      </c>
      <c r="H30" s="23">
        <f ca="1">IFERROR(AVERAGEIFS(OFFSET(Data!$A:$A, 0, MATCH("temp"&amp;Table!$D30, Data!$1:$1, 0)-1),Data!$A:$A,"Sum",Data!$B:$B,LCA,Data!$C:$C,Industry, Data!$F:$F, SASize, Data!$D:$D,AutoDR,Data!$E:$E,DualDR,Data!$G:$G,VLOOKUP(Product,Names!$B$2:$C$4,2,FALSE),Data!$H:$H,Date,Data!$DD:$DD,Start,Data!$DE:$DE,End),0)</f>
        <v>84.875</v>
      </c>
      <c r="I30" s="23">
        <f ca="1">IFERROR($G30+(SQRT(AVERAGEIFS(OFFSET(Data!$A:$A, 0, MATCH("v_impact"&amp;Table!$D30,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-0.26235690562410641</v>
      </c>
      <c r="J30" s="23">
        <f ca="1">IFERROR($G30+(SQRT(AVERAGEIFS(OFFSET(Data!$A:$A, 0, MATCH("v_impact"&amp;Table!$D30,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-0.18794586208148634</v>
      </c>
      <c r="K30" s="23">
        <f ca="1">IFERROR($G30+(SQRT(AVERAGEIFS(OFFSET(Data!$A:$A, 0, MATCH("v_impact"&amp;Table!$D30,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-0.13640899999999956</v>
      </c>
      <c r="L30" s="23">
        <f ca="1">IFERROR($G30+(SQRT(AVERAGEIFS(OFFSET(Data!$A:$A, 0, MATCH("v_impact"&amp;Table!$D30,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-8.487213791851278E-2</v>
      </c>
      <c r="M30" s="23">
        <f ca="1">IFERROR($G30+(SQRT(AVERAGEIFS(OFFSET(Data!$A:$A, 0, MATCH("v_impact"&amp;Table!$D30,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-1.0461094375892738E-2</v>
      </c>
    </row>
    <row r="31" spans="4:13" ht="15" customHeight="1" x14ac:dyDescent="0.25">
      <c r="D31" s="22">
        <v>21</v>
      </c>
      <c r="E31" s="23">
        <f ca="1">IFERROR(AVERAGEIFS(OFFSET(Data!$A:$A, 0, MATCH("newref"&amp;Table!$D31,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5.3920190000000003</v>
      </c>
      <c r="F31" s="23">
        <f ca="1">IFERROR(AVERAGEIFS(OFFSET(Data!$A:$A, 0, MATCH("kwh"&amp;Table!$D31,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5.4683289999999998</v>
      </c>
      <c r="G31" s="23">
        <f t="shared" ca="1" si="1"/>
        <v>-7.6309999999999434E-2</v>
      </c>
      <c r="H31" s="23">
        <f ca="1">IFERROR(AVERAGEIFS(OFFSET(Data!$A:$A, 0, MATCH("temp"&amp;Table!$D31, Data!$1:$1, 0)-1),Data!$A:$A,"Sum",Data!$B:$B,LCA,Data!$C:$C,Industry, Data!$F:$F, SASize, Data!$D:$D,AutoDR,Data!$E:$E,DualDR,Data!$G:$G,VLOOKUP(Product,Names!$B$2:$C$4,2,FALSE),Data!$H:$H,Date,Data!$DD:$DD,Start,Data!$DE:$DE,End),0)</f>
        <v>82.567310000000006</v>
      </c>
      <c r="I31" s="23">
        <f ca="1">IFERROR($G31+(SQRT(AVERAGEIFS(OFFSET(Data!$A:$A, 0, MATCH("v_impact"&amp;Table!$D31,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-0.20087188100043435</v>
      </c>
      <c r="J31" s="23">
        <f ca="1">IFERROR($G31+(SQRT(AVERAGEIFS(OFFSET(Data!$A:$A, 0, MATCH("v_impact"&amp;Table!$D31,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-0.12727971204022304</v>
      </c>
      <c r="K31" s="23">
        <f ca="1">IFERROR($G31+(SQRT(AVERAGEIFS(OFFSET(Data!$A:$A, 0, MATCH("v_impact"&amp;Table!$D31,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-7.6309999999999434E-2</v>
      </c>
      <c r="L31" s="23">
        <f ca="1">IFERROR($G31+(SQRT(AVERAGEIFS(OFFSET(Data!$A:$A, 0, MATCH("v_impact"&amp;Table!$D31,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-2.5340287959775824E-2</v>
      </c>
      <c r="M31" s="23">
        <f ca="1">IFERROR($G31+(SQRT(AVERAGEIFS(OFFSET(Data!$A:$A, 0, MATCH("v_impact"&amp;Table!$D31,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4.8251881000435495E-2</v>
      </c>
    </row>
    <row r="32" spans="4:13" ht="15" customHeight="1" x14ac:dyDescent="0.25">
      <c r="D32" s="22">
        <v>22</v>
      </c>
      <c r="E32" s="23">
        <f ca="1">IFERROR(AVERAGEIFS(OFFSET(Data!$A:$A, 0, MATCH("newref"&amp;Table!$D32,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4.2058729999999995</v>
      </c>
      <c r="F32" s="23">
        <f ca="1">IFERROR(AVERAGEIFS(OFFSET(Data!$A:$A, 0, MATCH("kwh"&amp;Table!$D32,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4.1118209999999999</v>
      </c>
      <c r="G32" s="23">
        <f t="shared" ca="1" si="1"/>
        <v>9.405199999999958E-2</v>
      </c>
      <c r="H32" s="23">
        <f ca="1">IFERROR(AVERAGEIFS(OFFSET(Data!$A:$A, 0, MATCH("temp"&amp;Table!$D32, Data!$1:$1, 0)-1),Data!$A:$A,"Sum",Data!$B:$B,LCA,Data!$C:$C,Industry, Data!$F:$F, SASize, Data!$D:$D,AutoDR,Data!$E:$E,DualDR,Data!$G:$G,VLOOKUP(Product,Names!$B$2:$C$4,2,FALSE),Data!$H:$H,Date,Data!$DD:$DD,Start,Data!$DE:$DE,End),0)</f>
        <v>80.067310000000006</v>
      </c>
      <c r="I32" s="23">
        <f ca="1">IFERROR($G32+(SQRT(AVERAGEIFS(OFFSET(Data!$A:$A, 0, MATCH("v_impact"&amp;Table!$D32,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-1.0480909746022185E-2</v>
      </c>
      <c r="J32" s="23">
        <f ca="1">IFERROR($G32+(SQRT(AVERAGEIFS(OFFSET(Data!$A:$A, 0, MATCH("v_impact"&amp;Table!$D32,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5.1277980647619931E-2</v>
      </c>
      <c r="K32" s="23">
        <f ca="1">IFERROR($G32+(SQRT(AVERAGEIFS(OFFSET(Data!$A:$A, 0, MATCH("v_impact"&amp;Table!$D32,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9.405199999999958E-2</v>
      </c>
      <c r="L32" s="23">
        <f ca="1">IFERROR($G32+(SQRT(AVERAGEIFS(OFFSET(Data!$A:$A, 0, MATCH("v_impact"&amp;Table!$D32,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0.13682601935237923</v>
      </c>
      <c r="M32" s="23">
        <f ca="1">IFERROR($G32+(SQRT(AVERAGEIFS(OFFSET(Data!$A:$A, 0, MATCH("v_impact"&amp;Table!$D32,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0.19858490974602133</v>
      </c>
    </row>
    <row r="33" spans="4:13" ht="15" customHeight="1" x14ac:dyDescent="0.25">
      <c r="D33" s="22">
        <v>23</v>
      </c>
      <c r="E33" s="23">
        <f ca="1">IFERROR(AVERAGEIFS(OFFSET(Data!$A:$A, 0, MATCH("newref"&amp;Table!$D33,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2.7038679999999999</v>
      </c>
      <c r="F33" s="23">
        <f ca="1">IFERROR(AVERAGEIFS(OFFSET(Data!$A:$A, 0, MATCH("kwh"&amp;Table!$D33,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2.6375540000000002</v>
      </c>
      <c r="G33" s="23">
        <f t="shared" ca="1" si="1"/>
        <v>6.6313999999999762E-2</v>
      </c>
      <c r="H33" s="23">
        <f ca="1">IFERROR(AVERAGEIFS(OFFSET(Data!$A:$A, 0, MATCH("temp"&amp;Table!$D33, Data!$1:$1, 0)-1),Data!$A:$A,"Sum",Data!$B:$B,LCA,Data!$C:$C,Industry, Data!$F:$F, SASize, Data!$D:$D,AutoDR,Data!$E:$E,DualDR,Data!$G:$G,VLOOKUP(Product,Names!$B$2:$C$4,2,FALSE),Data!$H:$H,Date,Data!$DD:$DD,Start,Data!$DE:$DE,End),0)</f>
        <v>78.759609999999995</v>
      </c>
      <c r="I33" s="23">
        <f ca="1">IFERROR($G33+(SQRT(AVERAGEIFS(OFFSET(Data!$A:$A, 0, MATCH("v_impact"&amp;Table!$D33,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-2.4755014607236711E-2</v>
      </c>
      <c r="J33" s="23">
        <f ca="1">IFERROR($G33+(SQRT(AVERAGEIFS(OFFSET(Data!$A:$A, 0, MATCH("v_impact"&amp;Table!$D33,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2.9049297403692997E-2</v>
      </c>
      <c r="K33" s="23">
        <f ca="1">IFERROR($G33+(SQRT(AVERAGEIFS(OFFSET(Data!$A:$A, 0, MATCH("v_impact"&amp;Table!$D33,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6.6313999999999762E-2</v>
      </c>
      <c r="L33" s="23">
        <f ca="1">IFERROR($G33+(SQRT(AVERAGEIFS(OFFSET(Data!$A:$A, 0, MATCH("v_impact"&amp;Table!$D33,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0.10357870259630651</v>
      </c>
      <c r="M33" s="23">
        <f ca="1">IFERROR($G33+(SQRT(AVERAGEIFS(OFFSET(Data!$A:$A, 0, MATCH("v_impact"&amp;Table!$D33,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0.15738301460723625</v>
      </c>
    </row>
    <row r="34" spans="4:13" ht="15" customHeight="1" x14ac:dyDescent="0.25">
      <c r="D34" s="22">
        <v>24</v>
      </c>
      <c r="E34" s="23">
        <f ca="1">IFERROR(AVERAGEIFS(OFFSET(Data!$A:$A, 0, MATCH("newref"&amp;Table!$D34, Data!$1:$1, 0)-1), Data!$A:$A, "Sum",Data!$B:$B,LCA, Data!$F:$F, SASize, Data!$C:$C,Industry,Data!$D:$D,AutoDR,Data!$E:$E,DualDR,Data!$G:$G,VLOOKUP(Product,Names!$B$2:$C$4,2,FALSE),Data!$H:$H,Date,Data!$DD:$DD,Start,Data!$DE:$DE,End)*IF(ResultType="Aggregate Impact",1/1000,1/$I$3), 0)</f>
        <v>2.1032040000000003</v>
      </c>
      <c r="F34" s="23">
        <f ca="1">IFERROR(AVERAGEIFS(OFFSET(Data!$A:$A, 0, MATCH("kwh"&amp;Table!$D34, Data!$1:$1, 0)-1), Data!$A:$A,"Sum",Data!$B:$B,LCA, Data!$F:$F, SASize, Data!$C:$C,Industry,Data!$D:$D,AutoDR,Data!$E:$E,DualDR,Data!$G:$G,VLOOKUP(Product,Names!$B$2:$C$4,2,FALSE),Data!$H:$H,Date,Data!$DD:$DD,Start,Data!$DE:$DE,End)*IF(ResultType="Aggregate Impact",1/1000,1/$I$3), 0)</f>
        <v>2.0586180000000001</v>
      </c>
      <c r="G34" s="23">
        <f t="shared" ca="1" si="1"/>
        <v>4.4586000000000237E-2</v>
      </c>
      <c r="H34" s="23">
        <f ca="1">IFERROR(AVERAGEIFS(OFFSET(Data!$A:$A, 0, MATCH("temp"&amp;Table!$D34, Data!$1:$1, 0)-1),Data!$A:$A,"Sum",Data!$B:$B,LCA,Data!$C:$C,Industry, Data!$F:$F, SASize, Data!$D:$D,AutoDR,Data!$E:$E,DualDR,Data!$G:$G,VLOOKUP(Product,Names!$B$2:$C$4,2,FALSE),Data!$H:$H,Date,Data!$DD:$DD,Start,Data!$DE:$DE,End),0)</f>
        <v>78.307689999999994</v>
      </c>
      <c r="I34" s="23">
        <f ca="1">IFERROR($G34+(SQRT(AVERAGEIFS(OFFSET(Data!$A:$A, 0, MATCH("v_impact"&amp;Table!$D34,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-3.1314999091871118E-2</v>
      </c>
      <c r="J34" s="23">
        <f ca="1">IFERROR($G34+(SQRT(AVERAGEIFS(OFFSET(Data!$A:$A, 0, MATCH("v_impact"&amp;Table!$D34,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1.3527926404720718E-2</v>
      </c>
      <c r="K34" s="23">
        <f ca="1">IFERROR($G34+(SQRT(AVERAGEIFS(OFFSET(Data!$A:$A, 0, MATCH("v_impact"&amp;Table!$D34,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4.4586000000000237E-2</v>
      </c>
      <c r="L34" s="23">
        <f ca="1">IFERROR($G34+(SQRT(AVERAGEIFS(OFFSET(Data!$A:$A, 0, MATCH("v_impact"&amp;Table!$D34,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7.5644073595279748E-2</v>
      </c>
      <c r="M34" s="23">
        <f ca="1">IFERROR($G34+(SQRT(AVERAGEIFS(OFFSET(Data!$A:$A, 0, MATCH("v_impact"&amp;Table!$D34,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0.12048699909187159</v>
      </c>
    </row>
    <row r="35" spans="4:13" ht="24.75" customHeight="1" x14ac:dyDescent="0.25">
      <c r="D35" s="30" t="s">
        <v>76</v>
      </c>
      <c r="E35" s="31" t="str">
        <f>"Estimated Reference Energy Use ("&amp;IF(ResultType="Aggregate Impact","MWh","kWh")&amp;"/hour)"</f>
        <v>Estimated Reference Energy Use (MWh/hour)</v>
      </c>
      <c r="F35" s="31" t="str">
        <f>"Observed Event Day Energy Use ("&amp;IF(ResultType="Aggregate Impact","MWh","kWh")&amp;"/hour)"</f>
        <v>Observed Event Day Energy Use (MWh/hour)</v>
      </c>
      <c r="G35" s="31" t="str">
        <f>"Estimated Change in Energy Use ("&amp;IF(ResultType="Aggregate Impact","MWh","kWh")&amp;"/hour)"</f>
        <v>Estimated Change in Energy Use (MWh/hour)</v>
      </c>
      <c r="H35" s="31" t="s">
        <v>80</v>
      </c>
      <c r="I35" s="30" t="str">
        <f>"Uncertainty Adjusted Impact ("&amp;IF(ResultType="Aggregate Impact","MWh/hr)- Percentiles","kWh/hr)- Percentiles")</f>
        <v>Uncertainty Adjusted Impact (MWh/hr)- Percentiles</v>
      </c>
      <c r="J35" s="30"/>
      <c r="K35" s="30"/>
      <c r="L35" s="30"/>
      <c r="M35" s="30"/>
    </row>
    <row r="36" spans="4:13" ht="24.75" customHeight="1" x14ac:dyDescent="0.25">
      <c r="D36" s="30"/>
      <c r="E36" s="31"/>
      <c r="F36" s="31"/>
      <c r="G36" s="31"/>
      <c r="H36" s="31"/>
      <c r="I36" s="30"/>
      <c r="J36" s="30"/>
      <c r="K36" s="30"/>
      <c r="L36" s="30"/>
      <c r="M36" s="30"/>
    </row>
    <row r="37" spans="4:13" ht="15" customHeight="1" x14ac:dyDescent="0.2">
      <c r="D37" s="30"/>
      <c r="E37" s="31"/>
      <c r="F37" s="31"/>
      <c r="G37" s="31"/>
      <c r="H37" s="31"/>
      <c r="I37" s="26" t="s">
        <v>71</v>
      </c>
      <c r="J37" s="26" t="s">
        <v>72</v>
      </c>
      <c r="K37" s="26" t="s">
        <v>73</v>
      </c>
      <c r="L37" s="26" t="s">
        <v>74</v>
      </c>
      <c r="M37" s="26" t="s">
        <v>75</v>
      </c>
    </row>
    <row r="38" spans="4:13" ht="15" customHeight="1" x14ac:dyDescent="0.25">
      <c r="D38" s="22" t="s">
        <v>77</v>
      </c>
      <c r="E38" s="23">
        <f ca="1">SUM(E11:E34)</f>
        <v>101.865956</v>
      </c>
      <c r="F38" s="23">
        <f ca="1">SUM(F11:F34)</f>
        <v>99.360213999999999</v>
      </c>
      <c r="G38" s="23">
        <f ca="1">SUM(G11:G34)</f>
        <v>2.5057419999999997</v>
      </c>
      <c r="H38" s="23">
        <f ca="1">SUMIF($H$11:$H$34,"&gt;=70",$H$11:$H$34)-70*COUNTIF($H$11:$H$34,"&gt;=70")</f>
        <v>342.18269000000055</v>
      </c>
      <c r="I38" s="23" t="s">
        <v>129</v>
      </c>
      <c r="J38" s="23" t="s">
        <v>129</v>
      </c>
      <c r="K38" s="23" t="s">
        <v>129</v>
      </c>
      <c r="L38" s="23" t="s">
        <v>129</v>
      </c>
      <c r="M38" s="23" t="s">
        <v>129</v>
      </c>
    </row>
    <row r="39" spans="4:13" ht="15" customHeight="1" thickBot="1" x14ac:dyDescent="0.3">
      <c r="D39" s="24" t="s">
        <v>78</v>
      </c>
      <c r="E39" s="25">
        <f ca="1">AVERAGEIFS(E$11:E$34,$D$11:$D$34, "&gt;="&amp;$F$5,$D$11:$D$34,"&lt;="&amp;$H$5)</f>
        <v>5.8806442499999996</v>
      </c>
      <c r="F39" s="25">
        <f ca="1">AVERAGEIFS(F$11:F$34,$D$11:$D$34, "&gt;="&amp;$F$5,$D$11:$D$34,"&lt;="&amp;$H$5)</f>
        <v>5.1850997500000009</v>
      </c>
      <c r="G39" s="25">
        <f ca="1">AVERAGEIFS(G$11:G$34,$D$11:$D$34, "&gt;="&amp;$F$5,$D$11:$D$34,"&lt;="&amp;$H$5)</f>
        <v>0.69554450000000001</v>
      </c>
      <c r="H39" s="25">
        <f ca="1">IFERROR(AVERAGEIFS(H$11:H$34,$D$11:$D$34,"&gt;="&amp;$F$5,$D$11:$D$34,"&lt;="&amp;$H$5,$H$11:$H$34,"&gt;=70")-70,0)</f>
        <v>16.99759499999999</v>
      </c>
      <c r="I39" s="25">
        <f ca="1">IFERROR($G39+(SQRT(AVERAGEIFS(OFFSET(Data!$A:$A, 0, MATCH("v_impact_onpk",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Impact",1/1000,1/$I$3)*_xlfn.NORM.S.INV(10/100)), 0)</f>
        <v>0.60924115036892401</v>
      </c>
      <c r="J39" s="25">
        <f ca="1">IFERROR($G39+(SQRT(AVERAGEIFS(OFFSET(Data!$A:$A, 0, MATCH("v_impact_onpk",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Impact",1/1000,1/$I$3)*_xlfn.NORM.S.INV(30/100)), 0)</f>
        <v>0.66022986888273771</v>
      </c>
      <c r="K39" s="25">
        <f ca="1">IFERROR($G39+(SQRT(AVERAGEIFS(OFFSET(Data!$A:$A, 0, MATCH("v_impact_onpk",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Impact",1/1000,1/$I$3)*_xlfn.NORM.S.INV(50/100)), 0)</f>
        <v>0.69554450000000001</v>
      </c>
      <c r="L39" s="25">
        <f ca="1">IFERROR($G39+(SQRT(AVERAGEIFS(OFFSET(Data!$A:$A, 0, MATCH("v_impact_onpk",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Impact",1/1000,1/$I$3)*_xlfn.NORM.S.INV(70/100)), 0)</f>
        <v>0.73085913111726231</v>
      </c>
      <c r="M39" s="25">
        <f ca="1">IFERROR($G39+(SQRT(AVERAGEIFS(OFFSET(Data!$A:$A, 0, MATCH("v_impact_onpk", Data!$1:$1, 0)-1),Data!$A:$A,"Sum",Data!$B:$B,LCA,Data!$C:$C,Industry, Data!$F:$F, SASize, Data!$D:$D,AutoDR,Data!$E:$E,DualDR,Data!$G:$G,VLOOKUP(Product,Names!$B$2:$C$4,2,FALSE),Data!$H:$H,Date,Data!$DD:$DD,Start,Data!$DE:$DE,End))*IF(ResultType="Aggregate Impact",1/1000,1/$I$3)*_xlfn.NORM.S.INV(90/100)), 0)</f>
        <v>0.78184784963107601</v>
      </c>
    </row>
    <row r="40" spans="4:13" ht="15" customHeight="1" x14ac:dyDescent="0.25">
      <c r="D40" s="29"/>
      <c r="E40" s="29"/>
      <c r="F40" s="29"/>
      <c r="G40" s="29"/>
    </row>
  </sheetData>
  <mergeCells count="13">
    <mergeCell ref="D7:M7"/>
    <mergeCell ref="H8:H10"/>
    <mergeCell ref="I8:M9"/>
    <mergeCell ref="D8:D10"/>
    <mergeCell ref="F8:F10"/>
    <mergeCell ref="E8:E10"/>
    <mergeCell ref="G8:G10"/>
    <mergeCell ref="I35:M36"/>
    <mergeCell ref="D35:D37"/>
    <mergeCell ref="F35:F37"/>
    <mergeCell ref="E35:E37"/>
    <mergeCell ref="G35:G37"/>
    <mergeCell ref="H35:H37"/>
  </mergeCells>
  <conditionalFormatting sqref="F5 H5">
    <cfRule type="containsErrors" dxfId="5" priority="11">
      <formula>ISERROR(F5)</formula>
    </cfRule>
  </conditionalFormatting>
  <conditionalFormatting sqref="E38:G39 I38:M38 D11:M34">
    <cfRule type="expression" dxfId="4" priority="9">
      <formula>AND($D11&gt;=$F$5, $D11 &lt;=$H$5)</formula>
    </cfRule>
  </conditionalFormatting>
  <conditionalFormatting sqref="C7">
    <cfRule type="notContainsBlanks" dxfId="3" priority="12">
      <formula>LEN(TRIM(C7))&gt;0</formula>
    </cfRule>
  </conditionalFormatting>
  <conditionalFormatting sqref="H39">
    <cfRule type="expression" dxfId="2" priority="5">
      <formula>AND($D39&gt;=$F$5, $D39 &lt;=$H$5)</formula>
    </cfRule>
  </conditionalFormatting>
  <conditionalFormatting sqref="D7:M7">
    <cfRule type="expression" dxfId="1" priority="4">
      <formula>D7&lt;&gt;""</formula>
    </cfRule>
  </conditionalFormatting>
  <conditionalFormatting sqref="I39:M39">
    <cfRule type="expression" dxfId="0" priority="1">
      <formula>AND($D39&gt;=$F$5, $D39 &lt;=$H$5)</formula>
    </cfRule>
  </conditionalFormatting>
  <dataValidations disablePrompts="1" count="9">
    <dataValidation type="list" allowBlank="1" showInputMessage="1" showErrorMessage="1" sqref="B4">
      <formula1>"Aggregate Impact, Average per Called Customer"</formula1>
    </dataValidation>
    <dataValidation type="list" allowBlank="1" showInputMessage="1" showErrorMessage="1" sqref="B5">
      <formula1>Products</formula1>
    </dataValidation>
    <dataValidation type="list" allowBlank="1" showInputMessage="1" showErrorMessage="1" sqref="B7">
      <formula1>E_Window</formula1>
    </dataValidation>
    <dataValidation type="list" allowBlank="1" showInputMessage="1" showErrorMessage="1" sqref="B10">
      <formula1>LCAs</formula1>
    </dataValidation>
    <dataValidation type="list" allowBlank="1" showInputMessage="1" showErrorMessage="1" sqref="B12">
      <formula1>Industries</formula1>
    </dataValidation>
    <dataValidation type="list" allowBlank="1" showInputMessage="1" showErrorMessage="1" sqref="B13">
      <formula1>AutoDRs</formula1>
    </dataValidation>
    <dataValidation type="list" allowBlank="1" showInputMessage="1" showErrorMessage="1" sqref="B14">
      <formula1>DualDRs</formula1>
    </dataValidation>
    <dataValidation type="list" allowBlank="1" showInputMessage="1" showErrorMessage="1" sqref="B6">
      <formula1>Event_Days</formula1>
    </dataValidation>
    <dataValidation type="list" allowBlank="1" showInputMessage="1" showErrorMessage="1" sqref="B11">
      <formula1>SizeDesc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Q2477"/>
  <sheetViews>
    <sheetView workbookViewId="0">
      <selection activeCell="DG1" sqref="DG1"/>
    </sheetView>
  </sheetViews>
  <sheetFormatPr defaultRowHeight="15" x14ac:dyDescent="0.25"/>
  <cols>
    <col min="1" max="1" width="18.140625" bestFit="1" customWidth="1"/>
    <col min="2" max="2" width="32.5703125" bestFit="1" customWidth="1"/>
    <col min="3" max="3" width="13.7109375" bestFit="1" customWidth="1"/>
    <col min="4" max="4" width="10.28515625" bestFit="1" customWidth="1"/>
    <col min="5" max="5" width="13.28515625" bestFit="1" customWidth="1"/>
    <col min="7" max="7" width="9.7109375" style="14" bestFit="1" customWidth="1"/>
    <col min="8" max="8" width="27" style="14" bestFit="1" customWidth="1"/>
    <col min="9" max="9" width="9.5703125" bestFit="1" customWidth="1"/>
    <col min="10" max="10" width="3" bestFit="1" customWidth="1"/>
    <col min="15" max="15" width="27" bestFit="1" customWidth="1"/>
  </cols>
  <sheetData>
    <row r="1" spans="1:17" x14ac:dyDescent="0.25">
      <c r="A1" s="18" t="s">
        <v>116</v>
      </c>
      <c r="B1" s="18" t="s">
        <v>117</v>
      </c>
      <c r="C1" s="18" t="s">
        <v>118</v>
      </c>
      <c r="D1" s="18" t="s">
        <v>119</v>
      </c>
      <c r="E1" s="18" t="s">
        <v>120</v>
      </c>
    </row>
    <row r="2" spans="1:17" x14ac:dyDescent="0.25">
      <c r="A2" s="14" t="s">
        <v>63</v>
      </c>
      <c r="B2" s="14" t="s">
        <v>63</v>
      </c>
      <c r="C2">
        <v>15</v>
      </c>
      <c r="D2" s="1">
        <v>42163</v>
      </c>
      <c r="E2" s="14" t="str">
        <f>IF(Date=DATEVALUE("07/16/2015"), "HE-17 to HE-19", IF(AND(Date=DATEVALUE("06/09/2015"),Product="Day-Of"), "HE-15 to HE-18", "HE-16 to HE-19"))</f>
        <v>HE-15 to HE-18</v>
      </c>
      <c r="F2" s="14"/>
      <c r="I2" s="3"/>
      <c r="J2" s="17"/>
      <c r="K2" s="17"/>
      <c r="L2" s="17"/>
      <c r="N2" s="15"/>
      <c r="O2" s="16"/>
      <c r="P2" s="17"/>
      <c r="Q2" s="17"/>
    </row>
    <row r="3" spans="1:17" x14ac:dyDescent="0.25">
      <c r="A3" s="14" t="s">
        <v>36</v>
      </c>
      <c r="B3" s="14" t="s">
        <v>30</v>
      </c>
      <c r="D3" s="1">
        <v>42164</v>
      </c>
      <c r="E3" s="14" t="s">
        <v>195</v>
      </c>
      <c r="F3" s="14"/>
      <c r="I3" s="3"/>
      <c r="J3" s="17"/>
      <c r="K3" s="17"/>
      <c r="L3" s="17"/>
    </row>
    <row r="4" spans="1:17" x14ac:dyDescent="0.25">
      <c r="A4" s="14" t="s">
        <v>130</v>
      </c>
      <c r="B4" s="14" t="s">
        <v>38</v>
      </c>
      <c r="D4" s="1">
        <v>42167</v>
      </c>
      <c r="E4" s="14" t="s">
        <v>185</v>
      </c>
      <c r="F4" s="14"/>
      <c r="I4" s="3"/>
      <c r="J4" s="17"/>
      <c r="K4" s="17"/>
      <c r="L4" s="17"/>
    </row>
    <row r="5" spans="1:17" x14ac:dyDescent="0.25">
      <c r="A5" s="14" t="s">
        <v>41</v>
      </c>
      <c r="B5" s="14" t="s">
        <v>31</v>
      </c>
      <c r="D5" s="1">
        <v>42180</v>
      </c>
      <c r="F5" s="14"/>
      <c r="I5" s="3"/>
      <c r="J5" s="17"/>
      <c r="K5" s="17"/>
      <c r="L5" s="17"/>
    </row>
    <row r="6" spans="1:17" x14ac:dyDescent="0.25">
      <c r="A6" s="14" t="s">
        <v>29</v>
      </c>
      <c r="B6" s="14" t="s">
        <v>33</v>
      </c>
      <c r="D6" s="1">
        <v>42181</v>
      </c>
      <c r="F6" s="14"/>
      <c r="I6" s="3"/>
      <c r="J6" s="17"/>
      <c r="K6" s="17"/>
      <c r="L6" s="17"/>
    </row>
    <row r="7" spans="1:17" x14ac:dyDescent="0.25">
      <c r="A7" s="14" t="s">
        <v>131</v>
      </c>
      <c r="B7" s="14" t="s">
        <v>37</v>
      </c>
      <c r="D7" s="1">
        <v>42185</v>
      </c>
      <c r="F7" s="14"/>
      <c r="I7" s="3"/>
      <c r="J7" s="17"/>
      <c r="K7" s="17"/>
      <c r="L7" s="17"/>
    </row>
    <row r="8" spans="1:17" x14ac:dyDescent="0.25">
      <c r="A8" s="14" t="s">
        <v>32</v>
      </c>
      <c r="B8" s="14" t="s">
        <v>40</v>
      </c>
      <c r="D8" s="1">
        <v>42186</v>
      </c>
      <c r="F8" s="14"/>
      <c r="I8" s="3"/>
      <c r="J8" s="17"/>
      <c r="K8" s="17"/>
      <c r="L8" s="17"/>
      <c r="N8" s="15"/>
      <c r="O8" s="16"/>
      <c r="P8" s="17"/>
      <c r="Q8" s="17"/>
    </row>
    <row r="9" spans="1:17" x14ac:dyDescent="0.25">
      <c r="A9" s="14" t="s">
        <v>34</v>
      </c>
      <c r="B9" s="14" t="s">
        <v>35</v>
      </c>
      <c r="D9" s="1">
        <v>42201</v>
      </c>
      <c r="F9" s="14"/>
      <c r="I9" s="3"/>
      <c r="J9" s="17"/>
      <c r="K9" s="17"/>
      <c r="L9" s="17"/>
      <c r="N9" s="15"/>
      <c r="O9" s="16"/>
      <c r="P9" s="17"/>
      <c r="Q9" s="17"/>
    </row>
    <row r="10" spans="1:17" x14ac:dyDescent="0.25">
      <c r="A10" s="14" t="s">
        <v>39</v>
      </c>
      <c r="B10" s="14" t="s">
        <v>42</v>
      </c>
      <c r="D10" s="1">
        <v>42213</v>
      </c>
      <c r="F10" s="14"/>
      <c r="I10" s="3"/>
      <c r="J10" s="17"/>
      <c r="K10" s="17"/>
      <c r="L10" s="17"/>
      <c r="N10" s="15"/>
      <c r="O10" s="16"/>
      <c r="P10" s="17"/>
      <c r="Q10" s="17"/>
    </row>
    <row r="11" spans="1:17" x14ac:dyDescent="0.25">
      <c r="D11" s="1">
        <v>42214</v>
      </c>
      <c r="F11" s="14"/>
      <c r="I11" s="3"/>
      <c r="J11" s="17"/>
      <c r="K11" s="17"/>
      <c r="L11" s="17"/>
      <c r="N11" s="15"/>
      <c r="O11" s="16"/>
      <c r="P11" s="17"/>
      <c r="Q11" s="17"/>
    </row>
    <row r="12" spans="1:17" x14ac:dyDescent="0.25">
      <c r="D12" s="1">
        <v>42215</v>
      </c>
      <c r="F12" s="14"/>
      <c r="I12" s="3"/>
      <c r="J12" s="17"/>
      <c r="K12" s="17"/>
      <c r="L12" s="17"/>
      <c r="N12" s="15"/>
      <c r="O12" s="16"/>
      <c r="P12" s="17"/>
      <c r="Q12" s="17"/>
    </row>
    <row r="13" spans="1:17" x14ac:dyDescent="0.25">
      <c r="D13" s="1">
        <v>42233</v>
      </c>
      <c r="F13" s="14"/>
      <c r="I13" s="3"/>
      <c r="J13" s="17"/>
      <c r="K13" s="17"/>
      <c r="L13" s="17"/>
      <c r="N13" s="15"/>
      <c r="O13" s="16"/>
      <c r="P13" s="17"/>
      <c r="Q13" s="17"/>
    </row>
    <row r="14" spans="1:17" x14ac:dyDescent="0.25">
      <c r="D14" s="1">
        <v>42234</v>
      </c>
      <c r="F14" s="14"/>
      <c r="I14" s="3"/>
      <c r="J14" s="17"/>
      <c r="K14" s="17"/>
      <c r="L14" s="17"/>
      <c r="N14" s="15"/>
      <c r="O14" s="16"/>
      <c r="P14" s="17"/>
      <c r="Q14" s="17"/>
    </row>
    <row r="15" spans="1:17" x14ac:dyDescent="0.25">
      <c r="D15" s="1">
        <v>42242</v>
      </c>
      <c r="F15" s="14"/>
      <c r="I15" s="3"/>
      <c r="J15" s="17"/>
      <c r="K15" s="17"/>
      <c r="L15" s="17"/>
      <c r="N15" s="15"/>
      <c r="O15" s="16"/>
      <c r="P15" s="17"/>
      <c r="Q15" s="17"/>
    </row>
    <row r="16" spans="1:17" x14ac:dyDescent="0.25">
      <c r="D16" s="1">
        <v>42243</v>
      </c>
      <c r="F16" s="14"/>
      <c r="I16" s="3"/>
      <c r="J16" s="17"/>
      <c r="K16" s="17"/>
      <c r="L16" s="17"/>
      <c r="N16" s="15"/>
      <c r="O16" s="16"/>
      <c r="P16" s="17"/>
      <c r="Q16" s="17"/>
    </row>
    <row r="17" spans="4:17" x14ac:dyDescent="0.25">
      <c r="D17" s="1">
        <v>42256</v>
      </c>
      <c r="F17" s="14"/>
      <c r="I17" s="3"/>
      <c r="J17" s="17"/>
      <c r="K17" s="17"/>
      <c r="L17" s="17"/>
      <c r="N17" s="15"/>
      <c r="O17" s="16"/>
      <c r="P17" s="17"/>
      <c r="Q17" s="17"/>
    </row>
    <row r="18" spans="4:17" x14ac:dyDescent="0.25">
      <c r="D18" s="1">
        <v>42257</v>
      </c>
      <c r="F18" s="14"/>
      <c r="I18" s="3"/>
      <c r="J18" s="17"/>
      <c r="K18" s="17"/>
      <c r="L18" s="17"/>
      <c r="N18" s="15"/>
      <c r="O18" s="16"/>
      <c r="P18" s="17"/>
      <c r="Q18" s="17"/>
    </row>
    <row r="19" spans="4:17" x14ac:dyDescent="0.25">
      <c r="D19" s="1">
        <v>42258</v>
      </c>
      <c r="F19" s="14"/>
      <c r="I19" s="3"/>
      <c r="J19" s="17"/>
      <c r="K19" s="17"/>
      <c r="L19" s="17"/>
      <c r="N19" s="15"/>
      <c r="O19" s="16"/>
      <c r="P19" s="17"/>
      <c r="Q19" s="17"/>
    </row>
    <row r="20" spans="4:17" x14ac:dyDescent="0.25">
      <c r="D20" s="14" t="s">
        <v>181</v>
      </c>
      <c r="F20" s="14"/>
      <c r="I20" s="3"/>
      <c r="J20" s="17"/>
      <c r="K20" s="17"/>
      <c r="L20" s="17"/>
    </row>
    <row r="21" spans="4:17" x14ac:dyDescent="0.25">
      <c r="F21" s="14"/>
      <c r="I21" s="3"/>
      <c r="J21" s="17"/>
      <c r="K21" s="17"/>
      <c r="L21" s="17"/>
    </row>
    <row r="22" spans="4:17" x14ac:dyDescent="0.25">
      <c r="F22" s="14"/>
      <c r="J22" s="17"/>
      <c r="K22" s="17"/>
      <c r="L22" s="17"/>
    </row>
    <row r="23" spans="4:17" x14ac:dyDescent="0.25">
      <c r="J23" s="17"/>
      <c r="K23" s="17"/>
      <c r="L23" s="17"/>
    </row>
    <row r="24" spans="4:17" x14ac:dyDescent="0.25">
      <c r="G24" t="s">
        <v>116</v>
      </c>
      <c r="H24" t="str">
        <f ca="1">CELL("address", OFFSET(Temp!$A$1, 1, MATCH("LCAs", Temp!$1:$1, 0)-1, IF(Table!$B$12="All", COUNTA(OFFSET($A:$A, 0, MATCH("LCAs", Temp!$1:$1, 0)-1))-1, 1), 1))</f>
        <v>$A$2</v>
      </c>
      <c r="J24" s="17"/>
      <c r="K24" s="17"/>
      <c r="L24" s="17"/>
    </row>
    <row r="25" spans="4:17" x14ac:dyDescent="0.25">
      <c r="G25" s="14" t="s">
        <v>117</v>
      </c>
      <c r="H25" s="14" t="str">
        <f ca="1">CELL("address", OFFSET(Temp!$A$1, 1, MATCH("Industries", Temp!$1:$1, 0)-1, IF(Table!$B$10="All", COUNTA(OFFSET($A:$A, 0, MATCH("Industries", Temp!$1:$1, 0)-1))-1, 1), 1))</f>
        <v>$B$2</v>
      </c>
      <c r="J25" s="17"/>
      <c r="K25" s="17"/>
      <c r="L25" s="17"/>
    </row>
    <row r="26" spans="4:17" x14ac:dyDescent="0.25">
      <c r="G26" s="14" t="s">
        <v>119</v>
      </c>
      <c r="H26" s="14" t="str">
        <f ca="1">CELL("address", OFFSET(Temp!$A$1, IF(Product="Day-Ahead 1-4 Hours", 3, 1), MATCH("Event Days", Temp!$1:$1, 0)-1, COUNTA(OFFSET($A:$A, 0, MATCH("Event Days", Temp!$1:$1, 0)-1))-IF(Product="Day-Ahead 1-4 Hours", 3, 1), 1))</f>
        <v>$D$2</v>
      </c>
    </row>
    <row r="27" spans="4:17" x14ac:dyDescent="0.25">
      <c r="G27" s="14" t="s">
        <v>120</v>
      </c>
      <c r="H27" s="14" t="str">
        <f ca="1">CELL("address", OFFSET(Temp!$A$1, 1, MATCH("Event Window", Temp!$1:$1, 0)-1, IF(AND(Date=DATEVALUE("06/09/2015"), Product="Day-Of 1-4 Hours"), 2, 1), 1))</f>
        <v>$E$2</v>
      </c>
    </row>
    <row r="63" spans="7:8" x14ac:dyDescent="0.25">
      <c r="G63"/>
      <c r="H63"/>
    </row>
    <row r="64" spans="7:8" x14ac:dyDescent="0.25">
      <c r="G64"/>
      <c r="H64"/>
    </row>
    <row r="65" spans="7:8" x14ac:dyDescent="0.25">
      <c r="G65"/>
      <c r="H65"/>
    </row>
    <row r="66" spans="7:8" x14ac:dyDescent="0.25">
      <c r="G66"/>
      <c r="H66"/>
    </row>
    <row r="67" spans="7:8" x14ac:dyDescent="0.25">
      <c r="G67"/>
      <c r="H67"/>
    </row>
    <row r="68" spans="7:8" x14ac:dyDescent="0.25">
      <c r="G68"/>
      <c r="H68"/>
    </row>
    <row r="69" spans="7:8" x14ac:dyDescent="0.25">
      <c r="G69"/>
      <c r="H69"/>
    </row>
    <row r="70" spans="7:8" x14ac:dyDescent="0.25">
      <c r="G70"/>
      <c r="H70"/>
    </row>
    <row r="71" spans="7:8" x14ac:dyDescent="0.25">
      <c r="G71"/>
      <c r="H71"/>
    </row>
    <row r="72" spans="7:8" x14ac:dyDescent="0.25">
      <c r="G72"/>
      <c r="H72"/>
    </row>
    <row r="73" spans="7:8" x14ac:dyDescent="0.25">
      <c r="G73"/>
      <c r="H73"/>
    </row>
    <row r="74" spans="7:8" x14ac:dyDescent="0.25">
      <c r="G74"/>
      <c r="H74"/>
    </row>
    <row r="75" spans="7:8" x14ac:dyDescent="0.25">
      <c r="G75"/>
      <c r="H75"/>
    </row>
    <row r="76" spans="7:8" x14ac:dyDescent="0.25">
      <c r="G76"/>
      <c r="H76"/>
    </row>
    <row r="77" spans="7:8" x14ac:dyDescent="0.25">
      <c r="G77"/>
      <c r="H77"/>
    </row>
    <row r="78" spans="7:8" x14ac:dyDescent="0.25">
      <c r="G78"/>
      <c r="H78"/>
    </row>
    <row r="79" spans="7:8" x14ac:dyDescent="0.25">
      <c r="G79"/>
      <c r="H79"/>
    </row>
    <row r="80" spans="7:8" x14ac:dyDescent="0.25">
      <c r="G80"/>
      <c r="H80"/>
    </row>
    <row r="81" spans="7:8" x14ac:dyDescent="0.25">
      <c r="G81"/>
      <c r="H81"/>
    </row>
    <row r="82" spans="7:8" x14ac:dyDescent="0.25">
      <c r="G82"/>
      <c r="H82"/>
    </row>
    <row r="83" spans="7:8" x14ac:dyDescent="0.25">
      <c r="G83"/>
      <c r="H83"/>
    </row>
    <row r="84" spans="7:8" x14ac:dyDescent="0.25">
      <c r="G84"/>
      <c r="H84"/>
    </row>
    <row r="85" spans="7:8" x14ac:dyDescent="0.25">
      <c r="G85"/>
      <c r="H85"/>
    </row>
    <row r="86" spans="7:8" x14ac:dyDescent="0.25">
      <c r="G86"/>
      <c r="H86"/>
    </row>
    <row r="87" spans="7:8" x14ac:dyDescent="0.25">
      <c r="G87"/>
      <c r="H87"/>
    </row>
    <row r="88" spans="7:8" x14ac:dyDescent="0.25">
      <c r="G88"/>
      <c r="H88"/>
    </row>
    <row r="89" spans="7:8" x14ac:dyDescent="0.25">
      <c r="G89"/>
      <c r="H89"/>
    </row>
    <row r="90" spans="7:8" x14ac:dyDescent="0.25">
      <c r="G90"/>
      <c r="H90"/>
    </row>
    <row r="91" spans="7:8" x14ac:dyDescent="0.25">
      <c r="G91"/>
      <c r="H91"/>
    </row>
    <row r="92" spans="7:8" x14ac:dyDescent="0.25">
      <c r="G92"/>
      <c r="H92"/>
    </row>
    <row r="93" spans="7:8" x14ac:dyDescent="0.25">
      <c r="G93"/>
      <c r="H93"/>
    </row>
    <row r="94" spans="7:8" x14ac:dyDescent="0.25">
      <c r="G94"/>
      <c r="H94"/>
    </row>
    <row r="95" spans="7:8" x14ac:dyDescent="0.25">
      <c r="G95"/>
      <c r="H95"/>
    </row>
    <row r="96" spans="7:8" x14ac:dyDescent="0.25">
      <c r="G96"/>
      <c r="H96"/>
    </row>
    <row r="97" spans="7:8" x14ac:dyDescent="0.25">
      <c r="G97"/>
      <c r="H97"/>
    </row>
    <row r="98" spans="7:8" x14ac:dyDescent="0.25">
      <c r="G98"/>
      <c r="H98"/>
    </row>
    <row r="99" spans="7:8" x14ac:dyDescent="0.25">
      <c r="G99"/>
      <c r="H99"/>
    </row>
    <row r="100" spans="7:8" x14ac:dyDescent="0.25">
      <c r="G100"/>
      <c r="H100"/>
    </row>
    <row r="101" spans="7:8" x14ac:dyDescent="0.25">
      <c r="G101"/>
      <c r="H101"/>
    </row>
    <row r="102" spans="7:8" x14ac:dyDescent="0.25">
      <c r="G102"/>
      <c r="H102"/>
    </row>
    <row r="103" spans="7:8" x14ac:dyDescent="0.25">
      <c r="G103"/>
      <c r="H103"/>
    </row>
    <row r="104" spans="7:8" x14ac:dyDescent="0.25">
      <c r="G104"/>
      <c r="H104"/>
    </row>
    <row r="105" spans="7:8" x14ac:dyDescent="0.25">
      <c r="G105"/>
      <c r="H105"/>
    </row>
    <row r="106" spans="7:8" x14ac:dyDescent="0.25">
      <c r="G106"/>
      <c r="H106"/>
    </row>
    <row r="107" spans="7:8" x14ac:dyDescent="0.25">
      <c r="G107"/>
      <c r="H107"/>
    </row>
    <row r="108" spans="7:8" x14ac:dyDescent="0.25">
      <c r="G108"/>
      <c r="H108"/>
    </row>
    <row r="109" spans="7:8" x14ac:dyDescent="0.25">
      <c r="G109"/>
      <c r="H109"/>
    </row>
    <row r="110" spans="7:8" x14ac:dyDescent="0.25">
      <c r="G110"/>
      <c r="H110"/>
    </row>
    <row r="111" spans="7:8" x14ac:dyDescent="0.25">
      <c r="G111"/>
      <c r="H111"/>
    </row>
    <row r="112" spans="7:8" x14ac:dyDescent="0.25">
      <c r="G112"/>
      <c r="H112"/>
    </row>
    <row r="113" spans="7:8" x14ac:dyDescent="0.25">
      <c r="G113"/>
      <c r="H113"/>
    </row>
    <row r="114" spans="7:8" x14ac:dyDescent="0.25">
      <c r="G114"/>
      <c r="H114"/>
    </row>
    <row r="115" spans="7:8" x14ac:dyDescent="0.25">
      <c r="G115"/>
      <c r="H115"/>
    </row>
    <row r="116" spans="7:8" x14ac:dyDescent="0.25">
      <c r="G116"/>
      <c r="H116"/>
    </row>
    <row r="117" spans="7:8" x14ac:dyDescent="0.25">
      <c r="G117"/>
      <c r="H117"/>
    </row>
    <row r="118" spans="7:8" x14ac:dyDescent="0.25">
      <c r="G118"/>
      <c r="H118"/>
    </row>
    <row r="119" spans="7:8" x14ac:dyDescent="0.25">
      <c r="G119"/>
      <c r="H119"/>
    </row>
    <row r="120" spans="7:8" x14ac:dyDescent="0.25">
      <c r="G120"/>
      <c r="H120"/>
    </row>
    <row r="121" spans="7:8" x14ac:dyDescent="0.25">
      <c r="G121"/>
      <c r="H121"/>
    </row>
    <row r="122" spans="7:8" x14ac:dyDescent="0.25">
      <c r="G122"/>
      <c r="H122"/>
    </row>
    <row r="123" spans="7:8" x14ac:dyDescent="0.25">
      <c r="G123"/>
      <c r="H123"/>
    </row>
    <row r="124" spans="7:8" x14ac:dyDescent="0.25">
      <c r="G124"/>
      <c r="H124"/>
    </row>
    <row r="125" spans="7:8" x14ac:dyDescent="0.25">
      <c r="G125"/>
      <c r="H125"/>
    </row>
    <row r="126" spans="7:8" x14ac:dyDescent="0.25">
      <c r="G126"/>
      <c r="H126"/>
    </row>
    <row r="127" spans="7:8" x14ac:dyDescent="0.25">
      <c r="G127"/>
      <c r="H127"/>
    </row>
    <row r="128" spans="7:8" x14ac:dyDescent="0.25">
      <c r="G128"/>
      <c r="H128"/>
    </row>
    <row r="129" spans="7:8" x14ac:dyDescent="0.25">
      <c r="G129"/>
      <c r="H129"/>
    </row>
    <row r="130" spans="7:8" x14ac:dyDescent="0.25">
      <c r="G130"/>
      <c r="H130"/>
    </row>
    <row r="131" spans="7:8" x14ac:dyDescent="0.25">
      <c r="G131"/>
      <c r="H131"/>
    </row>
    <row r="132" spans="7:8" x14ac:dyDescent="0.25">
      <c r="G132"/>
      <c r="H132"/>
    </row>
    <row r="133" spans="7:8" x14ac:dyDescent="0.25">
      <c r="G133"/>
      <c r="H133"/>
    </row>
    <row r="134" spans="7:8" x14ac:dyDescent="0.25">
      <c r="G134"/>
      <c r="H134"/>
    </row>
    <row r="135" spans="7:8" x14ac:dyDescent="0.25">
      <c r="G135"/>
      <c r="H135"/>
    </row>
    <row r="136" spans="7:8" x14ac:dyDescent="0.25">
      <c r="G136"/>
      <c r="H136"/>
    </row>
    <row r="137" spans="7:8" x14ac:dyDescent="0.25">
      <c r="G137"/>
      <c r="H137"/>
    </row>
    <row r="138" spans="7:8" x14ac:dyDescent="0.25">
      <c r="G138"/>
      <c r="H138"/>
    </row>
    <row r="139" spans="7:8" x14ac:dyDescent="0.25">
      <c r="G139"/>
      <c r="H139"/>
    </row>
    <row r="140" spans="7:8" x14ac:dyDescent="0.25">
      <c r="G140"/>
      <c r="H140"/>
    </row>
    <row r="141" spans="7:8" x14ac:dyDescent="0.25">
      <c r="G141"/>
      <c r="H141"/>
    </row>
    <row r="142" spans="7:8" x14ac:dyDescent="0.25">
      <c r="G142"/>
      <c r="H142"/>
    </row>
    <row r="143" spans="7:8" x14ac:dyDescent="0.25">
      <c r="G143"/>
      <c r="H143"/>
    </row>
    <row r="144" spans="7:8" x14ac:dyDescent="0.25">
      <c r="G144"/>
      <c r="H144"/>
    </row>
    <row r="145" spans="7:8" x14ac:dyDescent="0.25">
      <c r="G145"/>
      <c r="H145"/>
    </row>
    <row r="146" spans="7:8" x14ac:dyDescent="0.25">
      <c r="G146"/>
      <c r="H146"/>
    </row>
    <row r="147" spans="7:8" x14ac:dyDescent="0.25">
      <c r="G147"/>
      <c r="H147"/>
    </row>
    <row r="148" spans="7:8" x14ac:dyDescent="0.25">
      <c r="G148"/>
      <c r="H148"/>
    </row>
    <row r="149" spans="7:8" x14ac:dyDescent="0.25">
      <c r="G149"/>
      <c r="H149"/>
    </row>
    <row r="150" spans="7:8" x14ac:dyDescent="0.25">
      <c r="G150"/>
      <c r="H150"/>
    </row>
    <row r="151" spans="7:8" x14ac:dyDescent="0.25">
      <c r="G151"/>
      <c r="H151"/>
    </row>
    <row r="152" spans="7:8" x14ac:dyDescent="0.25">
      <c r="G152"/>
      <c r="H152"/>
    </row>
    <row r="153" spans="7:8" x14ac:dyDescent="0.25">
      <c r="G153"/>
      <c r="H153"/>
    </row>
    <row r="154" spans="7:8" x14ac:dyDescent="0.25">
      <c r="G154"/>
      <c r="H154"/>
    </row>
    <row r="155" spans="7:8" x14ac:dyDescent="0.25">
      <c r="G155"/>
      <c r="H155"/>
    </row>
    <row r="156" spans="7:8" x14ac:dyDescent="0.25">
      <c r="G156"/>
      <c r="H156"/>
    </row>
    <row r="157" spans="7:8" x14ac:dyDescent="0.25">
      <c r="G157"/>
      <c r="H157"/>
    </row>
    <row r="158" spans="7:8" x14ac:dyDescent="0.25">
      <c r="G158"/>
      <c r="H158"/>
    </row>
    <row r="159" spans="7:8" x14ac:dyDescent="0.25">
      <c r="G159"/>
      <c r="H159"/>
    </row>
    <row r="160" spans="7:8" x14ac:dyDescent="0.25">
      <c r="G160"/>
      <c r="H160"/>
    </row>
    <row r="161" spans="7:8" x14ac:dyDescent="0.25">
      <c r="G161"/>
      <c r="H161"/>
    </row>
    <row r="162" spans="7:8" x14ac:dyDescent="0.25">
      <c r="G162"/>
      <c r="H162"/>
    </row>
    <row r="163" spans="7:8" x14ac:dyDescent="0.25">
      <c r="G163"/>
      <c r="H163"/>
    </row>
    <row r="164" spans="7:8" x14ac:dyDescent="0.25">
      <c r="G164"/>
      <c r="H164"/>
    </row>
    <row r="165" spans="7:8" x14ac:dyDescent="0.25">
      <c r="G165"/>
      <c r="H165"/>
    </row>
    <row r="166" spans="7:8" x14ac:dyDescent="0.25">
      <c r="G166"/>
      <c r="H166"/>
    </row>
    <row r="167" spans="7:8" x14ac:dyDescent="0.25">
      <c r="G167"/>
      <c r="H167"/>
    </row>
    <row r="168" spans="7:8" x14ac:dyDescent="0.25">
      <c r="G168"/>
      <c r="H168"/>
    </row>
    <row r="169" spans="7:8" x14ac:dyDescent="0.25">
      <c r="G169"/>
      <c r="H169"/>
    </row>
    <row r="170" spans="7:8" x14ac:dyDescent="0.25">
      <c r="G170"/>
      <c r="H170"/>
    </row>
    <row r="171" spans="7:8" x14ac:dyDescent="0.25">
      <c r="G171"/>
      <c r="H171"/>
    </row>
    <row r="172" spans="7:8" x14ac:dyDescent="0.25">
      <c r="G172"/>
      <c r="H172"/>
    </row>
    <row r="173" spans="7:8" x14ac:dyDescent="0.25">
      <c r="G173"/>
      <c r="H173"/>
    </row>
    <row r="174" spans="7:8" x14ac:dyDescent="0.25">
      <c r="G174"/>
      <c r="H174"/>
    </row>
    <row r="175" spans="7:8" x14ac:dyDescent="0.25">
      <c r="G175"/>
      <c r="H175"/>
    </row>
    <row r="176" spans="7:8" x14ac:dyDescent="0.25">
      <c r="G176"/>
      <c r="H176"/>
    </row>
    <row r="177" spans="7:8" x14ac:dyDescent="0.25">
      <c r="G177"/>
      <c r="H177"/>
    </row>
    <row r="178" spans="7:8" x14ac:dyDescent="0.25">
      <c r="G178"/>
      <c r="H178"/>
    </row>
    <row r="179" spans="7:8" x14ac:dyDescent="0.25">
      <c r="G179"/>
      <c r="H179"/>
    </row>
    <row r="180" spans="7:8" x14ac:dyDescent="0.25">
      <c r="G180"/>
      <c r="H180"/>
    </row>
    <row r="181" spans="7:8" x14ac:dyDescent="0.25">
      <c r="G181"/>
      <c r="H181"/>
    </row>
    <row r="182" spans="7:8" x14ac:dyDescent="0.25">
      <c r="G182"/>
      <c r="H182"/>
    </row>
    <row r="183" spans="7:8" x14ac:dyDescent="0.25">
      <c r="G183"/>
      <c r="H183"/>
    </row>
    <row r="184" spans="7:8" x14ac:dyDescent="0.25">
      <c r="G184"/>
      <c r="H184"/>
    </row>
    <row r="185" spans="7:8" x14ac:dyDescent="0.25">
      <c r="G185"/>
      <c r="H185"/>
    </row>
    <row r="186" spans="7:8" x14ac:dyDescent="0.25">
      <c r="G186"/>
      <c r="H186"/>
    </row>
    <row r="187" spans="7:8" x14ac:dyDescent="0.25">
      <c r="G187"/>
      <c r="H187"/>
    </row>
    <row r="188" spans="7:8" x14ac:dyDescent="0.25">
      <c r="G188"/>
      <c r="H188"/>
    </row>
    <row r="189" spans="7:8" x14ac:dyDescent="0.25">
      <c r="G189"/>
      <c r="H189"/>
    </row>
    <row r="190" spans="7:8" x14ac:dyDescent="0.25">
      <c r="G190"/>
      <c r="H190"/>
    </row>
    <row r="191" spans="7:8" x14ac:dyDescent="0.25">
      <c r="G191"/>
      <c r="H191"/>
    </row>
    <row r="192" spans="7:8" x14ac:dyDescent="0.25">
      <c r="G192"/>
      <c r="H192"/>
    </row>
    <row r="193" spans="7:8" x14ac:dyDescent="0.25">
      <c r="G193"/>
      <c r="H193"/>
    </row>
    <row r="194" spans="7:8" x14ac:dyDescent="0.25">
      <c r="G194"/>
      <c r="H194"/>
    </row>
    <row r="195" spans="7:8" x14ac:dyDescent="0.25">
      <c r="G195"/>
      <c r="H195"/>
    </row>
    <row r="196" spans="7:8" x14ac:dyDescent="0.25">
      <c r="G196"/>
      <c r="H196"/>
    </row>
    <row r="197" spans="7:8" x14ac:dyDescent="0.25">
      <c r="G197"/>
      <c r="H197"/>
    </row>
    <row r="198" spans="7:8" x14ac:dyDescent="0.25">
      <c r="G198"/>
      <c r="H198"/>
    </row>
    <row r="199" spans="7:8" x14ac:dyDescent="0.25">
      <c r="G199"/>
      <c r="H199"/>
    </row>
    <row r="200" spans="7:8" x14ac:dyDescent="0.25">
      <c r="G200"/>
      <c r="H200"/>
    </row>
    <row r="201" spans="7:8" x14ac:dyDescent="0.25">
      <c r="G201"/>
      <c r="H201"/>
    </row>
    <row r="202" spans="7:8" x14ac:dyDescent="0.25">
      <c r="G202"/>
      <c r="H202"/>
    </row>
    <row r="203" spans="7:8" x14ac:dyDescent="0.25">
      <c r="G203"/>
      <c r="H203"/>
    </row>
    <row r="204" spans="7:8" x14ac:dyDescent="0.25">
      <c r="G204"/>
      <c r="H204"/>
    </row>
    <row r="205" spans="7:8" x14ac:dyDescent="0.25">
      <c r="G205"/>
      <c r="H205"/>
    </row>
    <row r="206" spans="7:8" x14ac:dyDescent="0.25">
      <c r="G206"/>
      <c r="H206"/>
    </row>
    <row r="207" spans="7:8" x14ac:dyDescent="0.25">
      <c r="G207"/>
      <c r="H207"/>
    </row>
    <row r="208" spans="7:8" x14ac:dyDescent="0.25">
      <c r="G208"/>
      <c r="H208"/>
    </row>
    <row r="209" spans="7:8" x14ac:dyDescent="0.25">
      <c r="G209"/>
      <c r="H209"/>
    </row>
    <row r="210" spans="7:8" x14ac:dyDescent="0.25">
      <c r="G210"/>
      <c r="H210"/>
    </row>
    <row r="211" spans="7:8" x14ac:dyDescent="0.25">
      <c r="G211"/>
      <c r="H211"/>
    </row>
    <row r="212" spans="7:8" x14ac:dyDescent="0.25">
      <c r="G212"/>
      <c r="H212"/>
    </row>
    <row r="213" spans="7:8" x14ac:dyDescent="0.25">
      <c r="G213"/>
      <c r="H213"/>
    </row>
    <row r="214" spans="7:8" x14ac:dyDescent="0.25">
      <c r="G214"/>
      <c r="H214"/>
    </row>
    <row r="215" spans="7:8" x14ac:dyDescent="0.25">
      <c r="G215"/>
      <c r="H215"/>
    </row>
    <row r="216" spans="7:8" x14ac:dyDescent="0.25">
      <c r="G216"/>
      <c r="H216"/>
    </row>
    <row r="217" spans="7:8" x14ac:dyDescent="0.25">
      <c r="G217"/>
      <c r="H217"/>
    </row>
    <row r="218" spans="7:8" x14ac:dyDescent="0.25">
      <c r="G218"/>
      <c r="H218"/>
    </row>
    <row r="219" spans="7:8" x14ac:dyDescent="0.25">
      <c r="G219"/>
      <c r="H219"/>
    </row>
    <row r="220" spans="7:8" x14ac:dyDescent="0.25">
      <c r="G220"/>
      <c r="H220"/>
    </row>
    <row r="221" spans="7:8" x14ac:dyDescent="0.25">
      <c r="G221"/>
      <c r="H221"/>
    </row>
    <row r="222" spans="7:8" x14ac:dyDescent="0.25">
      <c r="G222"/>
      <c r="H222"/>
    </row>
    <row r="223" spans="7:8" x14ac:dyDescent="0.25">
      <c r="G223"/>
      <c r="H223"/>
    </row>
    <row r="224" spans="7:8" x14ac:dyDescent="0.25">
      <c r="G224"/>
      <c r="H224"/>
    </row>
    <row r="225" spans="7:8" x14ac:dyDescent="0.25">
      <c r="G225"/>
      <c r="H225"/>
    </row>
    <row r="226" spans="7:8" x14ac:dyDescent="0.25">
      <c r="G226"/>
      <c r="H226"/>
    </row>
    <row r="227" spans="7:8" x14ac:dyDescent="0.25">
      <c r="G227"/>
      <c r="H227"/>
    </row>
    <row r="228" spans="7:8" x14ac:dyDescent="0.25">
      <c r="G228"/>
      <c r="H228"/>
    </row>
    <row r="229" spans="7:8" x14ac:dyDescent="0.25">
      <c r="G229"/>
      <c r="H229"/>
    </row>
    <row r="230" spans="7:8" x14ac:dyDescent="0.25">
      <c r="G230"/>
      <c r="H230"/>
    </row>
    <row r="231" spans="7:8" x14ac:dyDescent="0.25">
      <c r="G231"/>
      <c r="H231"/>
    </row>
    <row r="232" spans="7:8" x14ac:dyDescent="0.25">
      <c r="G232"/>
      <c r="H232"/>
    </row>
    <row r="233" spans="7:8" x14ac:dyDescent="0.25">
      <c r="G233"/>
      <c r="H233"/>
    </row>
    <row r="234" spans="7:8" x14ac:dyDescent="0.25">
      <c r="G234"/>
      <c r="H234"/>
    </row>
    <row r="235" spans="7:8" x14ac:dyDescent="0.25">
      <c r="G235"/>
      <c r="H235"/>
    </row>
    <row r="236" spans="7:8" x14ac:dyDescent="0.25">
      <c r="G236"/>
      <c r="H236"/>
    </row>
    <row r="237" spans="7:8" x14ac:dyDescent="0.25">
      <c r="G237"/>
      <c r="H237"/>
    </row>
    <row r="238" spans="7:8" x14ac:dyDescent="0.25">
      <c r="G238"/>
      <c r="H238"/>
    </row>
    <row r="239" spans="7:8" x14ac:dyDescent="0.25">
      <c r="G239"/>
      <c r="H239"/>
    </row>
    <row r="240" spans="7:8" x14ac:dyDescent="0.25">
      <c r="G240"/>
      <c r="H240"/>
    </row>
    <row r="241" spans="7:8" x14ac:dyDescent="0.25">
      <c r="G241"/>
      <c r="H241"/>
    </row>
    <row r="242" spans="7:8" x14ac:dyDescent="0.25">
      <c r="G242"/>
      <c r="H242"/>
    </row>
    <row r="243" spans="7:8" x14ac:dyDescent="0.25">
      <c r="G243"/>
      <c r="H243"/>
    </row>
    <row r="244" spans="7:8" x14ac:dyDescent="0.25">
      <c r="G244"/>
      <c r="H244"/>
    </row>
    <row r="245" spans="7:8" x14ac:dyDescent="0.25">
      <c r="G245"/>
      <c r="H245"/>
    </row>
    <row r="246" spans="7:8" x14ac:dyDescent="0.25">
      <c r="G246"/>
      <c r="H246"/>
    </row>
    <row r="247" spans="7:8" x14ac:dyDescent="0.25">
      <c r="G247"/>
      <c r="H247"/>
    </row>
    <row r="248" spans="7:8" x14ac:dyDescent="0.25">
      <c r="G248"/>
      <c r="H248"/>
    </row>
    <row r="249" spans="7:8" x14ac:dyDescent="0.25">
      <c r="G249"/>
      <c r="H249"/>
    </row>
    <row r="250" spans="7:8" x14ac:dyDescent="0.25">
      <c r="G250"/>
      <c r="H250"/>
    </row>
    <row r="251" spans="7:8" x14ac:dyDescent="0.25">
      <c r="G251"/>
      <c r="H251"/>
    </row>
    <row r="252" spans="7:8" x14ac:dyDescent="0.25">
      <c r="G252"/>
      <c r="H252"/>
    </row>
    <row r="253" spans="7:8" x14ac:dyDescent="0.25">
      <c r="G253"/>
      <c r="H253"/>
    </row>
    <row r="254" spans="7:8" x14ac:dyDescent="0.25">
      <c r="G254"/>
      <c r="H254"/>
    </row>
    <row r="255" spans="7:8" x14ac:dyDescent="0.25">
      <c r="G255"/>
      <c r="H255"/>
    </row>
    <row r="256" spans="7:8" x14ac:dyDescent="0.25">
      <c r="G256"/>
      <c r="H256"/>
    </row>
    <row r="257" spans="7:8" x14ac:dyDescent="0.25">
      <c r="G257"/>
      <c r="H257"/>
    </row>
    <row r="258" spans="7:8" x14ac:dyDescent="0.25">
      <c r="G258"/>
      <c r="H258"/>
    </row>
    <row r="259" spans="7:8" x14ac:dyDescent="0.25">
      <c r="G259"/>
      <c r="H259"/>
    </row>
    <row r="260" spans="7:8" x14ac:dyDescent="0.25">
      <c r="G260"/>
      <c r="H260"/>
    </row>
    <row r="261" spans="7:8" x14ac:dyDescent="0.25">
      <c r="G261"/>
      <c r="H261"/>
    </row>
    <row r="262" spans="7:8" x14ac:dyDescent="0.25">
      <c r="G262"/>
      <c r="H262"/>
    </row>
    <row r="263" spans="7:8" x14ac:dyDescent="0.25">
      <c r="G263"/>
      <c r="H263"/>
    </row>
    <row r="264" spans="7:8" x14ac:dyDescent="0.25">
      <c r="G264"/>
      <c r="H264"/>
    </row>
    <row r="265" spans="7:8" x14ac:dyDescent="0.25">
      <c r="G265"/>
      <c r="H265"/>
    </row>
    <row r="266" spans="7:8" x14ac:dyDescent="0.25">
      <c r="G266"/>
      <c r="H266"/>
    </row>
    <row r="267" spans="7:8" x14ac:dyDescent="0.25">
      <c r="G267"/>
      <c r="H267"/>
    </row>
    <row r="268" spans="7:8" x14ac:dyDescent="0.25">
      <c r="G268"/>
      <c r="H268"/>
    </row>
    <row r="269" spans="7:8" x14ac:dyDescent="0.25">
      <c r="G269"/>
      <c r="H269"/>
    </row>
    <row r="270" spans="7:8" x14ac:dyDescent="0.25">
      <c r="G270"/>
      <c r="H270"/>
    </row>
    <row r="271" spans="7:8" x14ac:dyDescent="0.25">
      <c r="G271"/>
      <c r="H271"/>
    </row>
    <row r="272" spans="7:8" x14ac:dyDescent="0.25">
      <c r="G272"/>
      <c r="H272"/>
    </row>
    <row r="273" spans="7:8" x14ac:dyDescent="0.25">
      <c r="G273"/>
      <c r="H273"/>
    </row>
    <row r="274" spans="7:8" x14ac:dyDescent="0.25">
      <c r="G274"/>
      <c r="H274"/>
    </row>
    <row r="275" spans="7:8" x14ac:dyDescent="0.25">
      <c r="G275"/>
      <c r="H275"/>
    </row>
    <row r="276" spans="7:8" x14ac:dyDescent="0.25">
      <c r="G276"/>
      <c r="H276"/>
    </row>
    <row r="277" spans="7:8" x14ac:dyDescent="0.25">
      <c r="G277"/>
      <c r="H277"/>
    </row>
    <row r="278" spans="7:8" x14ac:dyDescent="0.25">
      <c r="G278"/>
      <c r="H278"/>
    </row>
    <row r="279" spans="7:8" x14ac:dyDescent="0.25">
      <c r="G279"/>
      <c r="H279"/>
    </row>
    <row r="280" spans="7:8" x14ac:dyDescent="0.25">
      <c r="G280"/>
      <c r="H280"/>
    </row>
    <row r="281" spans="7:8" x14ac:dyDescent="0.25">
      <c r="G281"/>
      <c r="H281"/>
    </row>
    <row r="282" spans="7:8" x14ac:dyDescent="0.25">
      <c r="G282"/>
      <c r="H282"/>
    </row>
    <row r="283" spans="7:8" x14ac:dyDescent="0.25">
      <c r="G283"/>
      <c r="H283"/>
    </row>
    <row r="284" spans="7:8" x14ac:dyDescent="0.25">
      <c r="G284"/>
      <c r="H284"/>
    </row>
    <row r="285" spans="7:8" x14ac:dyDescent="0.25">
      <c r="G285"/>
      <c r="H285"/>
    </row>
    <row r="286" spans="7:8" x14ac:dyDescent="0.25">
      <c r="G286"/>
      <c r="H286"/>
    </row>
    <row r="287" spans="7:8" x14ac:dyDescent="0.25">
      <c r="G287"/>
      <c r="H287"/>
    </row>
    <row r="288" spans="7:8" x14ac:dyDescent="0.25">
      <c r="G288"/>
      <c r="H288"/>
    </row>
    <row r="289" spans="7:8" x14ac:dyDescent="0.25">
      <c r="G289"/>
      <c r="H289"/>
    </row>
    <row r="290" spans="7:8" x14ac:dyDescent="0.25">
      <c r="G290"/>
      <c r="H290"/>
    </row>
    <row r="291" spans="7:8" x14ac:dyDescent="0.25">
      <c r="G291"/>
      <c r="H291"/>
    </row>
    <row r="292" spans="7:8" x14ac:dyDescent="0.25">
      <c r="G292"/>
      <c r="H292"/>
    </row>
    <row r="293" spans="7:8" x14ac:dyDescent="0.25">
      <c r="G293"/>
      <c r="H293"/>
    </row>
    <row r="294" spans="7:8" x14ac:dyDescent="0.25">
      <c r="G294"/>
      <c r="H294"/>
    </row>
    <row r="295" spans="7:8" x14ac:dyDescent="0.25">
      <c r="G295"/>
      <c r="H295"/>
    </row>
    <row r="296" spans="7:8" x14ac:dyDescent="0.25">
      <c r="G296"/>
      <c r="H296"/>
    </row>
    <row r="297" spans="7:8" x14ac:dyDescent="0.25">
      <c r="G297"/>
      <c r="H297"/>
    </row>
    <row r="298" spans="7:8" x14ac:dyDescent="0.25">
      <c r="G298"/>
      <c r="H298"/>
    </row>
    <row r="299" spans="7:8" x14ac:dyDescent="0.25">
      <c r="G299"/>
      <c r="H299"/>
    </row>
    <row r="300" spans="7:8" x14ac:dyDescent="0.25">
      <c r="G300"/>
      <c r="H300"/>
    </row>
    <row r="301" spans="7:8" x14ac:dyDescent="0.25">
      <c r="G301"/>
      <c r="H301"/>
    </row>
    <row r="302" spans="7:8" x14ac:dyDescent="0.25">
      <c r="G302"/>
      <c r="H302"/>
    </row>
    <row r="303" spans="7:8" x14ac:dyDescent="0.25">
      <c r="G303"/>
      <c r="H303"/>
    </row>
    <row r="304" spans="7:8" x14ac:dyDescent="0.25">
      <c r="G304"/>
      <c r="H304"/>
    </row>
    <row r="305" spans="7:8" x14ac:dyDescent="0.25">
      <c r="G305"/>
      <c r="H305"/>
    </row>
    <row r="306" spans="7:8" x14ac:dyDescent="0.25">
      <c r="G306"/>
      <c r="H306"/>
    </row>
    <row r="307" spans="7:8" x14ac:dyDescent="0.25">
      <c r="G307"/>
      <c r="H307"/>
    </row>
    <row r="308" spans="7:8" x14ac:dyDescent="0.25">
      <c r="G308"/>
      <c r="H308"/>
    </row>
    <row r="309" spans="7:8" x14ac:dyDescent="0.25">
      <c r="G309"/>
      <c r="H309"/>
    </row>
    <row r="310" spans="7:8" x14ac:dyDescent="0.25">
      <c r="G310"/>
      <c r="H310"/>
    </row>
    <row r="311" spans="7:8" x14ac:dyDescent="0.25">
      <c r="G311"/>
      <c r="H311"/>
    </row>
    <row r="312" spans="7:8" x14ac:dyDescent="0.25">
      <c r="G312"/>
      <c r="H312"/>
    </row>
    <row r="313" spans="7:8" x14ac:dyDescent="0.25">
      <c r="G313"/>
      <c r="H313"/>
    </row>
    <row r="314" spans="7:8" x14ac:dyDescent="0.25">
      <c r="G314"/>
      <c r="H314"/>
    </row>
    <row r="315" spans="7:8" x14ac:dyDescent="0.25">
      <c r="G315"/>
      <c r="H315"/>
    </row>
    <row r="316" spans="7:8" x14ac:dyDescent="0.25">
      <c r="G316"/>
      <c r="H316"/>
    </row>
    <row r="317" spans="7:8" x14ac:dyDescent="0.25">
      <c r="G317"/>
      <c r="H317"/>
    </row>
    <row r="318" spans="7:8" x14ac:dyDescent="0.25">
      <c r="G318"/>
      <c r="H318"/>
    </row>
    <row r="319" spans="7:8" x14ac:dyDescent="0.25">
      <c r="G319"/>
      <c r="H319"/>
    </row>
    <row r="320" spans="7:8" x14ac:dyDescent="0.25">
      <c r="G320"/>
      <c r="H320"/>
    </row>
    <row r="321" spans="7:8" x14ac:dyDescent="0.25">
      <c r="G321"/>
      <c r="H321"/>
    </row>
    <row r="322" spans="7:8" x14ac:dyDescent="0.25">
      <c r="G322"/>
      <c r="H322"/>
    </row>
    <row r="323" spans="7:8" x14ac:dyDescent="0.25">
      <c r="G323"/>
      <c r="H323"/>
    </row>
    <row r="324" spans="7:8" x14ac:dyDescent="0.25">
      <c r="G324"/>
      <c r="H324"/>
    </row>
    <row r="325" spans="7:8" x14ac:dyDescent="0.25">
      <c r="G325"/>
      <c r="H325"/>
    </row>
    <row r="326" spans="7:8" x14ac:dyDescent="0.25">
      <c r="G326"/>
      <c r="H326"/>
    </row>
    <row r="327" spans="7:8" x14ac:dyDescent="0.25">
      <c r="G327"/>
      <c r="H327"/>
    </row>
    <row r="328" spans="7:8" x14ac:dyDescent="0.25">
      <c r="G328"/>
      <c r="H328"/>
    </row>
    <row r="329" spans="7:8" x14ac:dyDescent="0.25">
      <c r="G329"/>
      <c r="H329"/>
    </row>
    <row r="330" spans="7:8" x14ac:dyDescent="0.25">
      <c r="G330"/>
      <c r="H330"/>
    </row>
    <row r="331" spans="7:8" x14ac:dyDescent="0.25">
      <c r="G331"/>
      <c r="H331"/>
    </row>
    <row r="332" spans="7:8" x14ac:dyDescent="0.25">
      <c r="G332"/>
      <c r="H332"/>
    </row>
    <row r="333" spans="7:8" x14ac:dyDescent="0.25">
      <c r="G333"/>
      <c r="H333"/>
    </row>
    <row r="334" spans="7:8" x14ac:dyDescent="0.25">
      <c r="G334"/>
      <c r="H334"/>
    </row>
    <row r="335" spans="7:8" x14ac:dyDescent="0.25">
      <c r="G335"/>
      <c r="H335"/>
    </row>
    <row r="336" spans="7:8" x14ac:dyDescent="0.25">
      <c r="G336"/>
      <c r="H336"/>
    </row>
    <row r="337" spans="7:8" x14ac:dyDescent="0.25">
      <c r="G337"/>
      <c r="H337"/>
    </row>
    <row r="338" spans="7:8" x14ac:dyDescent="0.25">
      <c r="G338"/>
      <c r="H338"/>
    </row>
    <row r="339" spans="7:8" x14ac:dyDescent="0.25">
      <c r="G339"/>
      <c r="H339"/>
    </row>
    <row r="340" spans="7:8" x14ac:dyDescent="0.25">
      <c r="G340"/>
      <c r="H340"/>
    </row>
    <row r="341" spans="7:8" x14ac:dyDescent="0.25">
      <c r="G341"/>
      <c r="H341"/>
    </row>
    <row r="342" spans="7:8" x14ac:dyDescent="0.25">
      <c r="G342"/>
      <c r="H342"/>
    </row>
    <row r="343" spans="7:8" x14ac:dyDescent="0.25">
      <c r="G343"/>
      <c r="H343"/>
    </row>
    <row r="344" spans="7:8" x14ac:dyDescent="0.25">
      <c r="G344"/>
      <c r="H344"/>
    </row>
    <row r="345" spans="7:8" x14ac:dyDescent="0.25">
      <c r="G345"/>
      <c r="H345"/>
    </row>
    <row r="346" spans="7:8" x14ac:dyDescent="0.25">
      <c r="G346"/>
      <c r="H346"/>
    </row>
    <row r="347" spans="7:8" x14ac:dyDescent="0.25">
      <c r="G347"/>
      <c r="H347"/>
    </row>
    <row r="348" spans="7:8" x14ac:dyDescent="0.25">
      <c r="G348"/>
      <c r="H348"/>
    </row>
    <row r="349" spans="7:8" x14ac:dyDescent="0.25">
      <c r="G349"/>
      <c r="H349"/>
    </row>
    <row r="350" spans="7:8" x14ac:dyDescent="0.25">
      <c r="G350"/>
      <c r="H350"/>
    </row>
    <row r="351" spans="7:8" x14ac:dyDescent="0.25">
      <c r="G351"/>
      <c r="H351"/>
    </row>
    <row r="352" spans="7:8" x14ac:dyDescent="0.25">
      <c r="G352"/>
      <c r="H352"/>
    </row>
    <row r="353" spans="7:8" x14ac:dyDescent="0.25">
      <c r="G353"/>
      <c r="H353"/>
    </row>
    <row r="354" spans="7:8" x14ac:dyDescent="0.25">
      <c r="G354"/>
      <c r="H354"/>
    </row>
    <row r="355" spans="7:8" x14ac:dyDescent="0.25">
      <c r="G355"/>
      <c r="H355"/>
    </row>
    <row r="356" spans="7:8" x14ac:dyDescent="0.25">
      <c r="G356"/>
      <c r="H356"/>
    </row>
    <row r="357" spans="7:8" x14ac:dyDescent="0.25">
      <c r="G357"/>
      <c r="H357"/>
    </row>
    <row r="358" spans="7:8" x14ac:dyDescent="0.25">
      <c r="G358"/>
      <c r="H358"/>
    </row>
    <row r="359" spans="7:8" x14ac:dyDescent="0.25">
      <c r="G359"/>
      <c r="H359"/>
    </row>
    <row r="360" spans="7:8" x14ac:dyDescent="0.25">
      <c r="G360"/>
      <c r="H360"/>
    </row>
    <row r="361" spans="7:8" x14ac:dyDescent="0.25">
      <c r="G361"/>
      <c r="H361"/>
    </row>
    <row r="362" spans="7:8" x14ac:dyDescent="0.25">
      <c r="G362"/>
      <c r="H362"/>
    </row>
    <row r="363" spans="7:8" x14ac:dyDescent="0.25">
      <c r="G363"/>
      <c r="H363"/>
    </row>
    <row r="364" spans="7:8" x14ac:dyDescent="0.25">
      <c r="G364"/>
      <c r="H364"/>
    </row>
    <row r="365" spans="7:8" x14ac:dyDescent="0.25">
      <c r="G365"/>
      <c r="H365"/>
    </row>
    <row r="366" spans="7:8" x14ac:dyDescent="0.25">
      <c r="G366"/>
      <c r="H366"/>
    </row>
    <row r="367" spans="7:8" x14ac:dyDescent="0.25">
      <c r="G367"/>
      <c r="H367"/>
    </row>
    <row r="368" spans="7:8" x14ac:dyDescent="0.25">
      <c r="G368"/>
      <c r="H368"/>
    </row>
    <row r="369" spans="7:8" x14ac:dyDescent="0.25">
      <c r="G369"/>
      <c r="H369"/>
    </row>
    <row r="370" spans="7:8" x14ac:dyDescent="0.25">
      <c r="G370"/>
      <c r="H370"/>
    </row>
    <row r="371" spans="7:8" x14ac:dyDescent="0.25">
      <c r="G371"/>
      <c r="H371"/>
    </row>
    <row r="372" spans="7:8" x14ac:dyDescent="0.25">
      <c r="G372"/>
      <c r="H372"/>
    </row>
    <row r="373" spans="7:8" x14ac:dyDescent="0.25">
      <c r="G373"/>
      <c r="H373"/>
    </row>
    <row r="374" spans="7:8" x14ac:dyDescent="0.25">
      <c r="G374"/>
      <c r="H374"/>
    </row>
    <row r="375" spans="7:8" x14ac:dyDescent="0.25">
      <c r="G375"/>
      <c r="H375"/>
    </row>
    <row r="376" spans="7:8" x14ac:dyDescent="0.25">
      <c r="G376"/>
      <c r="H376"/>
    </row>
    <row r="377" spans="7:8" x14ac:dyDescent="0.25">
      <c r="G377"/>
      <c r="H377"/>
    </row>
    <row r="378" spans="7:8" x14ac:dyDescent="0.25">
      <c r="G378"/>
      <c r="H378"/>
    </row>
    <row r="379" spans="7:8" x14ac:dyDescent="0.25">
      <c r="G379"/>
      <c r="H379"/>
    </row>
    <row r="380" spans="7:8" x14ac:dyDescent="0.25">
      <c r="G380"/>
      <c r="H380"/>
    </row>
    <row r="381" spans="7:8" x14ac:dyDescent="0.25">
      <c r="G381"/>
      <c r="H381"/>
    </row>
    <row r="382" spans="7:8" x14ac:dyDescent="0.25">
      <c r="G382"/>
      <c r="H382"/>
    </row>
    <row r="383" spans="7:8" x14ac:dyDescent="0.25">
      <c r="G383"/>
      <c r="H383"/>
    </row>
    <row r="384" spans="7:8" x14ac:dyDescent="0.25">
      <c r="G384"/>
      <c r="H384"/>
    </row>
    <row r="385" spans="7:8" x14ac:dyDescent="0.25">
      <c r="G385"/>
      <c r="H385"/>
    </row>
    <row r="386" spans="7:8" x14ac:dyDescent="0.25">
      <c r="G386"/>
      <c r="H386"/>
    </row>
    <row r="387" spans="7:8" x14ac:dyDescent="0.25">
      <c r="G387"/>
      <c r="H387"/>
    </row>
    <row r="388" spans="7:8" x14ac:dyDescent="0.25">
      <c r="G388"/>
      <c r="H388"/>
    </row>
    <row r="389" spans="7:8" x14ac:dyDescent="0.25">
      <c r="G389"/>
      <c r="H389"/>
    </row>
    <row r="390" spans="7:8" x14ac:dyDescent="0.25">
      <c r="G390"/>
      <c r="H390"/>
    </row>
    <row r="391" spans="7:8" x14ac:dyDescent="0.25">
      <c r="G391"/>
      <c r="H391"/>
    </row>
    <row r="392" spans="7:8" x14ac:dyDescent="0.25">
      <c r="G392"/>
      <c r="H392"/>
    </row>
    <row r="393" spans="7:8" x14ac:dyDescent="0.25">
      <c r="G393"/>
      <c r="H393"/>
    </row>
    <row r="394" spans="7:8" x14ac:dyDescent="0.25">
      <c r="G394"/>
      <c r="H394"/>
    </row>
    <row r="395" spans="7:8" x14ac:dyDescent="0.25">
      <c r="G395"/>
      <c r="H395"/>
    </row>
    <row r="396" spans="7:8" x14ac:dyDescent="0.25">
      <c r="G396"/>
      <c r="H396"/>
    </row>
    <row r="397" spans="7:8" x14ac:dyDescent="0.25">
      <c r="G397"/>
      <c r="H397"/>
    </row>
    <row r="398" spans="7:8" x14ac:dyDescent="0.25">
      <c r="G398"/>
      <c r="H398"/>
    </row>
    <row r="399" spans="7:8" x14ac:dyDescent="0.25">
      <c r="G399"/>
      <c r="H399"/>
    </row>
    <row r="400" spans="7:8" x14ac:dyDescent="0.25">
      <c r="G400"/>
      <c r="H400"/>
    </row>
    <row r="401" spans="7:8" x14ac:dyDescent="0.25">
      <c r="G401"/>
      <c r="H401"/>
    </row>
    <row r="402" spans="7:8" x14ac:dyDescent="0.25">
      <c r="G402"/>
      <c r="H402"/>
    </row>
    <row r="403" spans="7:8" x14ac:dyDescent="0.25">
      <c r="G403"/>
      <c r="H403"/>
    </row>
    <row r="404" spans="7:8" x14ac:dyDescent="0.25">
      <c r="G404"/>
      <c r="H404"/>
    </row>
    <row r="405" spans="7:8" x14ac:dyDescent="0.25">
      <c r="G405"/>
      <c r="H405"/>
    </row>
    <row r="406" spans="7:8" x14ac:dyDescent="0.25">
      <c r="G406"/>
      <c r="H406"/>
    </row>
    <row r="407" spans="7:8" x14ac:dyDescent="0.25">
      <c r="G407"/>
      <c r="H407"/>
    </row>
    <row r="408" spans="7:8" x14ac:dyDescent="0.25">
      <c r="G408"/>
      <c r="H408"/>
    </row>
    <row r="409" spans="7:8" x14ac:dyDescent="0.25">
      <c r="G409"/>
      <c r="H409"/>
    </row>
    <row r="410" spans="7:8" x14ac:dyDescent="0.25">
      <c r="G410"/>
      <c r="H410"/>
    </row>
    <row r="411" spans="7:8" x14ac:dyDescent="0.25">
      <c r="G411"/>
      <c r="H411"/>
    </row>
    <row r="412" spans="7:8" x14ac:dyDescent="0.25">
      <c r="G412"/>
      <c r="H412"/>
    </row>
    <row r="413" spans="7:8" x14ac:dyDescent="0.25">
      <c r="G413"/>
      <c r="H413"/>
    </row>
    <row r="414" spans="7:8" x14ac:dyDescent="0.25">
      <c r="G414"/>
      <c r="H414"/>
    </row>
    <row r="415" spans="7:8" x14ac:dyDescent="0.25">
      <c r="G415"/>
      <c r="H415"/>
    </row>
    <row r="416" spans="7:8" x14ac:dyDescent="0.25">
      <c r="G416"/>
      <c r="H416"/>
    </row>
    <row r="417" spans="7:8" x14ac:dyDescent="0.25">
      <c r="G417"/>
      <c r="H417"/>
    </row>
    <row r="418" spans="7:8" x14ac:dyDescent="0.25">
      <c r="G418"/>
      <c r="H418"/>
    </row>
    <row r="419" spans="7:8" x14ac:dyDescent="0.25">
      <c r="G419"/>
      <c r="H419"/>
    </row>
    <row r="420" spans="7:8" x14ac:dyDescent="0.25">
      <c r="G420"/>
      <c r="H420"/>
    </row>
    <row r="421" spans="7:8" x14ac:dyDescent="0.25">
      <c r="G421"/>
      <c r="H421"/>
    </row>
    <row r="422" spans="7:8" x14ac:dyDescent="0.25">
      <c r="G422"/>
      <c r="H422"/>
    </row>
    <row r="423" spans="7:8" x14ac:dyDescent="0.25">
      <c r="G423"/>
      <c r="H423"/>
    </row>
    <row r="424" spans="7:8" x14ac:dyDescent="0.25">
      <c r="G424"/>
      <c r="H424"/>
    </row>
    <row r="425" spans="7:8" x14ac:dyDescent="0.25">
      <c r="G425"/>
      <c r="H425"/>
    </row>
    <row r="426" spans="7:8" x14ac:dyDescent="0.25">
      <c r="G426"/>
      <c r="H426"/>
    </row>
    <row r="427" spans="7:8" x14ac:dyDescent="0.25">
      <c r="G427"/>
      <c r="H427"/>
    </row>
    <row r="428" spans="7:8" x14ac:dyDescent="0.25">
      <c r="G428"/>
      <c r="H428"/>
    </row>
    <row r="429" spans="7:8" x14ac:dyDescent="0.25">
      <c r="G429"/>
      <c r="H429"/>
    </row>
    <row r="430" spans="7:8" x14ac:dyDescent="0.25">
      <c r="G430"/>
      <c r="H430"/>
    </row>
    <row r="431" spans="7:8" x14ac:dyDescent="0.25">
      <c r="G431"/>
      <c r="H431"/>
    </row>
    <row r="432" spans="7:8" x14ac:dyDescent="0.25">
      <c r="G432"/>
      <c r="H432"/>
    </row>
    <row r="433" spans="7:8" x14ac:dyDescent="0.25">
      <c r="G433"/>
      <c r="H433"/>
    </row>
    <row r="434" spans="7:8" x14ac:dyDescent="0.25">
      <c r="G434"/>
      <c r="H434"/>
    </row>
    <row r="435" spans="7:8" x14ac:dyDescent="0.25">
      <c r="G435"/>
      <c r="H435"/>
    </row>
    <row r="436" spans="7:8" x14ac:dyDescent="0.25">
      <c r="G436"/>
      <c r="H436"/>
    </row>
    <row r="437" spans="7:8" x14ac:dyDescent="0.25">
      <c r="G437"/>
      <c r="H437"/>
    </row>
    <row r="438" spans="7:8" x14ac:dyDescent="0.25">
      <c r="G438"/>
      <c r="H438"/>
    </row>
    <row r="439" spans="7:8" x14ac:dyDescent="0.25">
      <c r="G439"/>
      <c r="H439"/>
    </row>
    <row r="440" spans="7:8" x14ac:dyDescent="0.25">
      <c r="G440"/>
      <c r="H440"/>
    </row>
    <row r="441" spans="7:8" x14ac:dyDescent="0.25">
      <c r="G441"/>
      <c r="H441"/>
    </row>
    <row r="442" spans="7:8" x14ac:dyDescent="0.25">
      <c r="G442"/>
      <c r="H442"/>
    </row>
    <row r="443" spans="7:8" x14ac:dyDescent="0.25">
      <c r="G443"/>
      <c r="H443"/>
    </row>
    <row r="444" spans="7:8" x14ac:dyDescent="0.25">
      <c r="G444"/>
      <c r="H444"/>
    </row>
    <row r="445" spans="7:8" x14ac:dyDescent="0.25">
      <c r="G445"/>
      <c r="H445"/>
    </row>
    <row r="446" spans="7:8" x14ac:dyDescent="0.25">
      <c r="G446"/>
      <c r="H446"/>
    </row>
    <row r="447" spans="7:8" x14ac:dyDescent="0.25">
      <c r="G447"/>
      <c r="H447"/>
    </row>
    <row r="448" spans="7:8" x14ac:dyDescent="0.25">
      <c r="G448"/>
      <c r="H448"/>
    </row>
    <row r="449" spans="7:8" x14ac:dyDescent="0.25">
      <c r="G449"/>
      <c r="H449"/>
    </row>
    <row r="450" spans="7:8" x14ac:dyDescent="0.25">
      <c r="G450"/>
      <c r="H450"/>
    </row>
    <row r="451" spans="7:8" x14ac:dyDescent="0.25">
      <c r="G451"/>
      <c r="H451"/>
    </row>
    <row r="452" spans="7:8" x14ac:dyDescent="0.25">
      <c r="G452"/>
      <c r="H452"/>
    </row>
    <row r="453" spans="7:8" x14ac:dyDescent="0.25">
      <c r="G453"/>
      <c r="H453"/>
    </row>
    <row r="454" spans="7:8" x14ac:dyDescent="0.25">
      <c r="G454"/>
      <c r="H454"/>
    </row>
    <row r="455" spans="7:8" x14ac:dyDescent="0.25">
      <c r="G455"/>
      <c r="H455"/>
    </row>
    <row r="456" spans="7:8" x14ac:dyDescent="0.25">
      <c r="G456"/>
      <c r="H456"/>
    </row>
    <row r="457" spans="7:8" x14ac:dyDescent="0.25">
      <c r="G457"/>
      <c r="H457"/>
    </row>
    <row r="458" spans="7:8" x14ac:dyDescent="0.25">
      <c r="G458"/>
      <c r="H458"/>
    </row>
    <row r="459" spans="7:8" x14ac:dyDescent="0.25">
      <c r="G459"/>
      <c r="H459"/>
    </row>
    <row r="460" spans="7:8" x14ac:dyDescent="0.25">
      <c r="G460"/>
      <c r="H460"/>
    </row>
    <row r="461" spans="7:8" x14ac:dyDescent="0.25">
      <c r="G461"/>
      <c r="H461"/>
    </row>
    <row r="462" spans="7:8" x14ac:dyDescent="0.25">
      <c r="G462"/>
      <c r="H462"/>
    </row>
    <row r="463" spans="7:8" x14ac:dyDescent="0.25">
      <c r="G463"/>
      <c r="H463"/>
    </row>
    <row r="464" spans="7:8" x14ac:dyDescent="0.25">
      <c r="G464"/>
      <c r="H464"/>
    </row>
    <row r="465" spans="7:8" x14ac:dyDescent="0.25">
      <c r="G465"/>
      <c r="H465"/>
    </row>
    <row r="466" spans="7:8" x14ac:dyDescent="0.25">
      <c r="G466"/>
      <c r="H466"/>
    </row>
    <row r="467" spans="7:8" x14ac:dyDescent="0.25">
      <c r="G467"/>
      <c r="H467"/>
    </row>
    <row r="468" spans="7:8" x14ac:dyDescent="0.25">
      <c r="G468"/>
      <c r="H468"/>
    </row>
    <row r="469" spans="7:8" x14ac:dyDescent="0.25">
      <c r="G469"/>
      <c r="H469"/>
    </row>
    <row r="470" spans="7:8" x14ac:dyDescent="0.25">
      <c r="G470"/>
      <c r="H470"/>
    </row>
    <row r="471" spans="7:8" x14ac:dyDescent="0.25">
      <c r="G471"/>
      <c r="H471"/>
    </row>
    <row r="472" spans="7:8" x14ac:dyDescent="0.25">
      <c r="G472"/>
      <c r="H472"/>
    </row>
    <row r="473" spans="7:8" x14ac:dyDescent="0.25">
      <c r="G473"/>
      <c r="H473"/>
    </row>
    <row r="474" spans="7:8" x14ac:dyDescent="0.25">
      <c r="G474"/>
      <c r="H474"/>
    </row>
    <row r="475" spans="7:8" x14ac:dyDescent="0.25">
      <c r="G475"/>
      <c r="H475"/>
    </row>
    <row r="476" spans="7:8" x14ac:dyDescent="0.25">
      <c r="G476"/>
      <c r="H476"/>
    </row>
    <row r="477" spans="7:8" x14ac:dyDescent="0.25">
      <c r="G477"/>
      <c r="H477"/>
    </row>
    <row r="478" spans="7:8" x14ac:dyDescent="0.25">
      <c r="G478"/>
      <c r="H478"/>
    </row>
    <row r="479" spans="7:8" x14ac:dyDescent="0.25">
      <c r="G479"/>
      <c r="H479"/>
    </row>
    <row r="480" spans="7:8" x14ac:dyDescent="0.25">
      <c r="G480"/>
      <c r="H480"/>
    </row>
    <row r="481" spans="7:8" x14ac:dyDescent="0.25">
      <c r="G481"/>
      <c r="H481"/>
    </row>
    <row r="482" spans="7:8" x14ac:dyDescent="0.25">
      <c r="G482"/>
      <c r="H482"/>
    </row>
    <row r="483" spans="7:8" x14ac:dyDescent="0.25">
      <c r="G483"/>
      <c r="H483"/>
    </row>
    <row r="484" spans="7:8" x14ac:dyDescent="0.25">
      <c r="G484"/>
      <c r="H484"/>
    </row>
    <row r="485" spans="7:8" x14ac:dyDescent="0.25">
      <c r="G485"/>
      <c r="H485"/>
    </row>
    <row r="486" spans="7:8" x14ac:dyDescent="0.25">
      <c r="G486"/>
      <c r="H486"/>
    </row>
    <row r="487" spans="7:8" x14ac:dyDescent="0.25">
      <c r="G487"/>
      <c r="H487"/>
    </row>
    <row r="488" spans="7:8" x14ac:dyDescent="0.25">
      <c r="G488"/>
      <c r="H488"/>
    </row>
    <row r="489" spans="7:8" x14ac:dyDescent="0.25">
      <c r="G489"/>
      <c r="H489"/>
    </row>
    <row r="490" spans="7:8" x14ac:dyDescent="0.25">
      <c r="G490"/>
      <c r="H490"/>
    </row>
    <row r="491" spans="7:8" x14ac:dyDescent="0.25">
      <c r="G491"/>
      <c r="H491"/>
    </row>
    <row r="492" spans="7:8" x14ac:dyDescent="0.25">
      <c r="G492"/>
      <c r="H492"/>
    </row>
    <row r="493" spans="7:8" x14ac:dyDescent="0.25">
      <c r="G493"/>
      <c r="H493"/>
    </row>
    <row r="494" spans="7:8" x14ac:dyDescent="0.25">
      <c r="G494"/>
      <c r="H494"/>
    </row>
    <row r="495" spans="7:8" x14ac:dyDescent="0.25">
      <c r="G495"/>
      <c r="H495"/>
    </row>
    <row r="496" spans="7:8" x14ac:dyDescent="0.25">
      <c r="G496"/>
      <c r="H496"/>
    </row>
    <row r="497" spans="7:8" x14ac:dyDescent="0.25">
      <c r="G497"/>
      <c r="H497"/>
    </row>
    <row r="498" spans="7:8" x14ac:dyDescent="0.25">
      <c r="G498"/>
      <c r="H498"/>
    </row>
    <row r="499" spans="7:8" x14ac:dyDescent="0.25">
      <c r="G499"/>
      <c r="H499"/>
    </row>
    <row r="500" spans="7:8" x14ac:dyDescent="0.25">
      <c r="G500"/>
      <c r="H500"/>
    </row>
    <row r="501" spans="7:8" x14ac:dyDescent="0.25">
      <c r="G501"/>
      <c r="H501"/>
    </row>
    <row r="502" spans="7:8" x14ac:dyDescent="0.25">
      <c r="G502"/>
      <c r="H502"/>
    </row>
    <row r="503" spans="7:8" x14ac:dyDescent="0.25">
      <c r="G503"/>
      <c r="H503"/>
    </row>
    <row r="504" spans="7:8" x14ac:dyDescent="0.25">
      <c r="G504"/>
      <c r="H504"/>
    </row>
    <row r="505" spans="7:8" x14ac:dyDescent="0.25">
      <c r="G505"/>
      <c r="H505"/>
    </row>
    <row r="506" spans="7:8" x14ac:dyDescent="0.25">
      <c r="G506"/>
      <c r="H506"/>
    </row>
    <row r="507" spans="7:8" x14ac:dyDescent="0.25">
      <c r="G507"/>
      <c r="H507"/>
    </row>
    <row r="508" spans="7:8" x14ac:dyDescent="0.25">
      <c r="G508"/>
      <c r="H508"/>
    </row>
    <row r="509" spans="7:8" x14ac:dyDescent="0.25">
      <c r="G509"/>
      <c r="H509"/>
    </row>
    <row r="510" spans="7:8" x14ac:dyDescent="0.25">
      <c r="G510"/>
      <c r="H510"/>
    </row>
    <row r="511" spans="7:8" x14ac:dyDescent="0.25">
      <c r="G511"/>
      <c r="H511"/>
    </row>
    <row r="512" spans="7:8" x14ac:dyDescent="0.25">
      <c r="G512"/>
      <c r="H512"/>
    </row>
    <row r="513" spans="7:8" x14ac:dyDescent="0.25">
      <c r="G513"/>
      <c r="H513"/>
    </row>
    <row r="514" spans="7:8" x14ac:dyDescent="0.25">
      <c r="G514"/>
      <c r="H514"/>
    </row>
    <row r="515" spans="7:8" x14ac:dyDescent="0.25">
      <c r="G515"/>
      <c r="H515"/>
    </row>
    <row r="516" spans="7:8" x14ac:dyDescent="0.25">
      <c r="G516"/>
      <c r="H516"/>
    </row>
    <row r="517" spans="7:8" x14ac:dyDescent="0.25">
      <c r="G517"/>
      <c r="H517"/>
    </row>
    <row r="518" spans="7:8" x14ac:dyDescent="0.25">
      <c r="G518"/>
      <c r="H518"/>
    </row>
    <row r="519" spans="7:8" x14ac:dyDescent="0.25">
      <c r="G519"/>
      <c r="H519"/>
    </row>
    <row r="520" spans="7:8" x14ac:dyDescent="0.25">
      <c r="G520"/>
      <c r="H520"/>
    </row>
    <row r="521" spans="7:8" x14ac:dyDescent="0.25">
      <c r="G521"/>
      <c r="H521"/>
    </row>
    <row r="522" spans="7:8" x14ac:dyDescent="0.25">
      <c r="G522"/>
      <c r="H522"/>
    </row>
    <row r="523" spans="7:8" x14ac:dyDescent="0.25">
      <c r="G523"/>
      <c r="H523"/>
    </row>
    <row r="524" spans="7:8" x14ac:dyDescent="0.25">
      <c r="G524"/>
      <c r="H524"/>
    </row>
    <row r="525" spans="7:8" x14ac:dyDescent="0.25">
      <c r="G525"/>
      <c r="H525"/>
    </row>
    <row r="526" spans="7:8" x14ac:dyDescent="0.25">
      <c r="G526"/>
      <c r="H526"/>
    </row>
    <row r="527" spans="7:8" x14ac:dyDescent="0.25">
      <c r="G527"/>
      <c r="H527"/>
    </row>
    <row r="528" spans="7:8" x14ac:dyDescent="0.25">
      <c r="G528"/>
      <c r="H528"/>
    </row>
    <row r="529" spans="7:8" x14ac:dyDescent="0.25">
      <c r="G529"/>
      <c r="H529"/>
    </row>
    <row r="530" spans="7:8" x14ac:dyDescent="0.25">
      <c r="G530"/>
      <c r="H530"/>
    </row>
    <row r="531" spans="7:8" x14ac:dyDescent="0.25">
      <c r="G531"/>
      <c r="H531"/>
    </row>
    <row r="532" spans="7:8" x14ac:dyDescent="0.25">
      <c r="G532"/>
      <c r="H532"/>
    </row>
    <row r="533" spans="7:8" x14ac:dyDescent="0.25">
      <c r="G533"/>
      <c r="H533"/>
    </row>
    <row r="534" spans="7:8" x14ac:dyDescent="0.25">
      <c r="G534"/>
      <c r="H534"/>
    </row>
    <row r="535" spans="7:8" x14ac:dyDescent="0.25">
      <c r="G535"/>
      <c r="H535"/>
    </row>
    <row r="536" spans="7:8" x14ac:dyDescent="0.25">
      <c r="G536"/>
      <c r="H536"/>
    </row>
    <row r="537" spans="7:8" x14ac:dyDescent="0.25">
      <c r="G537"/>
      <c r="H537"/>
    </row>
    <row r="538" spans="7:8" x14ac:dyDescent="0.25">
      <c r="G538"/>
      <c r="H538"/>
    </row>
    <row r="539" spans="7:8" x14ac:dyDescent="0.25">
      <c r="G539"/>
      <c r="H539"/>
    </row>
    <row r="540" spans="7:8" x14ac:dyDescent="0.25">
      <c r="G540"/>
      <c r="H540"/>
    </row>
    <row r="541" spans="7:8" x14ac:dyDescent="0.25">
      <c r="G541"/>
      <c r="H541"/>
    </row>
    <row r="542" spans="7:8" x14ac:dyDescent="0.25">
      <c r="G542"/>
      <c r="H542"/>
    </row>
    <row r="543" spans="7:8" x14ac:dyDescent="0.25">
      <c r="G543"/>
      <c r="H543"/>
    </row>
    <row r="544" spans="7:8" x14ac:dyDescent="0.25">
      <c r="G544"/>
      <c r="H544"/>
    </row>
    <row r="545" spans="7:8" x14ac:dyDescent="0.25">
      <c r="G545"/>
      <c r="H545"/>
    </row>
    <row r="546" spans="7:8" x14ac:dyDescent="0.25">
      <c r="G546"/>
      <c r="H546"/>
    </row>
    <row r="547" spans="7:8" x14ac:dyDescent="0.25">
      <c r="G547"/>
      <c r="H547"/>
    </row>
    <row r="548" spans="7:8" x14ac:dyDescent="0.25">
      <c r="G548"/>
      <c r="H548"/>
    </row>
    <row r="549" spans="7:8" x14ac:dyDescent="0.25">
      <c r="G549"/>
      <c r="H549"/>
    </row>
    <row r="550" spans="7:8" x14ac:dyDescent="0.25">
      <c r="G550"/>
      <c r="H550"/>
    </row>
    <row r="551" spans="7:8" x14ac:dyDescent="0.25">
      <c r="G551"/>
      <c r="H551"/>
    </row>
    <row r="552" spans="7:8" x14ac:dyDescent="0.25">
      <c r="G552"/>
      <c r="H552"/>
    </row>
    <row r="553" spans="7:8" x14ac:dyDescent="0.25">
      <c r="G553"/>
      <c r="H553"/>
    </row>
    <row r="554" spans="7:8" x14ac:dyDescent="0.25">
      <c r="G554"/>
      <c r="H554"/>
    </row>
    <row r="555" spans="7:8" x14ac:dyDescent="0.25">
      <c r="G555"/>
      <c r="H555"/>
    </row>
    <row r="556" spans="7:8" x14ac:dyDescent="0.25">
      <c r="G556"/>
      <c r="H556"/>
    </row>
    <row r="557" spans="7:8" x14ac:dyDescent="0.25">
      <c r="G557"/>
      <c r="H557"/>
    </row>
    <row r="558" spans="7:8" x14ac:dyDescent="0.25">
      <c r="G558"/>
      <c r="H558"/>
    </row>
    <row r="559" spans="7:8" x14ac:dyDescent="0.25">
      <c r="G559"/>
      <c r="H559"/>
    </row>
    <row r="560" spans="7:8" x14ac:dyDescent="0.25">
      <c r="G560"/>
      <c r="H560"/>
    </row>
    <row r="561" spans="7:8" x14ac:dyDescent="0.25">
      <c r="G561"/>
      <c r="H561"/>
    </row>
    <row r="562" spans="7:8" x14ac:dyDescent="0.25">
      <c r="G562"/>
      <c r="H562"/>
    </row>
    <row r="563" spans="7:8" x14ac:dyDescent="0.25">
      <c r="G563"/>
      <c r="H563"/>
    </row>
    <row r="564" spans="7:8" x14ac:dyDescent="0.25">
      <c r="G564"/>
      <c r="H564"/>
    </row>
    <row r="565" spans="7:8" x14ac:dyDescent="0.25">
      <c r="G565"/>
      <c r="H565"/>
    </row>
    <row r="566" spans="7:8" x14ac:dyDescent="0.25">
      <c r="G566"/>
      <c r="H566"/>
    </row>
    <row r="567" spans="7:8" x14ac:dyDescent="0.25">
      <c r="G567"/>
      <c r="H567"/>
    </row>
    <row r="568" spans="7:8" x14ac:dyDescent="0.25">
      <c r="G568"/>
      <c r="H568"/>
    </row>
    <row r="569" spans="7:8" x14ac:dyDescent="0.25">
      <c r="G569"/>
      <c r="H569"/>
    </row>
    <row r="570" spans="7:8" x14ac:dyDescent="0.25">
      <c r="G570"/>
      <c r="H570"/>
    </row>
    <row r="571" spans="7:8" x14ac:dyDescent="0.25">
      <c r="G571"/>
      <c r="H571"/>
    </row>
    <row r="572" spans="7:8" x14ac:dyDescent="0.25">
      <c r="G572"/>
      <c r="H572"/>
    </row>
    <row r="573" spans="7:8" x14ac:dyDescent="0.25">
      <c r="G573"/>
      <c r="H573"/>
    </row>
    <row r="574" spans="7:8" x14ac:dyDescent="0.25">
      <c r="G574"/>
      <c r="H574"/>
    </row>
    <row r="575" spans="7:8" x14ac:dyDescent="0.25">
      <c r="G575"/>
      <c r="H575"/>
    </row>
    <row r="576" spans="7:8" x14ac:dyDescent="0.25">
      <c r="G576"/>
      <c r="H576"/>
    </row>
    <row r="577" spans="7:8" x14ac:dyDescent="0.25">
      <c r="G577"/>
      <c r="H577"/>
    </row>
    <row r="578" spans="7:8" x14ac:dyDescent="0.25">
      <c r="G578"/>
      <c r="H578"/>
    </row>
    <row r="579" spans="7:8" x14ac:dyDescent="0.25">
      <c r="G579"/>
      <c r="H579"/>
    </row>
    <row r="580" spans="7:8" x14ac:dyDescent="0.25">
      <c r="G580"/>
      <c r="H580"/>
    </row>
    <row r="581" spans="7:8" x14ac:dyDescent="0.25">
      <c r="G581"/>
      <c r="H581"/>
    </row>
    <row r="582" spans="7:8" x14ac:dyDescent="0.25">
      <c r="G582"/>
      <c r="H582"/>
    </row>
    <row r="583" spans="7:8" x14ac:dyDescent="0.25">
      <c r="G583"/>
      <c r="H583"/>
    </row>
    <row r="584" spans="7:8" x14ac:dyDescent="0.25">
      <c r="G584"/>
      <c r="H584"/>
    </row>
    <row r="585" spans="7:8" x14ac:dyDescent="0.25">
      <c r="G585"/>
      <c r="H585"/>
    </row>
    <row r="586" spans="7:8" x14ac:dyDescent="0.25">
      <c r="G586"/>
      <c r="H586"/>
    </row>
    <row r="587" spans="7:8" x14ac:dyDescent="0.25">
      <c r="G587"/>
      <c r="H587"/>
    </row>
    <row r="588" spans="7:8" x14ac:dyDescent="0.25">
      <c r="G588"/>
      <c r="H588"/>
    </row>
    <row r="589" spans="7:8" x14ac:dyDescent="0.25">
      <c r="G589"/>
      <c r="H589"/>
    </row>
    <row r="590" spans="7:8" x14ac:dyDescent="0.25">
      <c r="G590"/>
      <c r="H590"/>
    </row>
    <row r="591" spans="7:8" x14ac:dyDescent="0.25">
      <c r="G591"/>
      <c r="H591"/>
    </row>
    <row r="592" spans="7:8" x14ac:dyDescent="0.25">
      <c r="G592"/>
      <c r="H592"/>
    </row>
    <row r="593" spans="7:8" x14ac:dyDescent="0.25">
      <c r="G593"/>
      <c r="H593"/>
    </row>
    <row r="594" spans="7:8" x14ac:dyDescent="0.25">
      <c r="G594"/>
      <c r="H594"/>
    </row>
    <row r="595" spans="7:8" x14ac:dyDescent="0.25">
      <c r="G595"/>
      <c r="H595"/>
    </row>
    <row r="596" spans="7:8" x14ac:dyDescent="0.25">
      <c r="G596"/>
      <c r="H596"/>
    </row>
    <row r="597" spans="7:8" x14ac:dyDescent="0.25">
      <c r="G597"/>
      <c r="H597"/>
    </row>
    <row r="598" spans="7:8" x14ac:dyDescent="0.25">
      <c r="G598"/>
      <c r="H598"/>
    </row>
    <row r="599" spans="7:8" x14ac:dyDescent="0.25">
      <c r="G599"/>
      <c r="H599"/>
    </row>
    <row r="600" spans="7:8" x14ac:dyDescent="0.25">
      <c r="G600"/>
      <c r="H600"/>
    </row>
    <row r="601" spans="7:8" x14ac:dyDescent="0.25">
      <c r="G601"/>
      <c r="H601"/>
    </row>
    <row r="602" spans="7:8" x14ac:dyDescent="0.25">
      <c r="G602"/>
      <c r="H602"/>
    </row>
    <row r="603" spans="7:8" x14ac:dyDescent="0.25">
      <c r="G603"/>
      <c r="H603"/>
    </row>
    <row r="604" spans="7:8" x14ac:dyDescent="0.25">
      <c r="G604"/>
      <c r="H604"/>
    </row>
    <row r="605" spans="7:8" x14ac:dyDescent="0.25">
      <c r="G605"/>
      <c r="H605"/>
    </row>
    <row r="606" spans="7:8" x14ac:dyDescent="0.25">
      <c r="G606"/>
      <c r="H606"/>
    </row>
    <row r="607" spans="7:8" x14ac:dyDescent="0.25">
      <c r="G607"/>
      <c r="H607"/>
    </row>
    <row r="608" spans="7:8" x14ac:dyDescent="0.25">
      <c r="G608"/>
      <c r="H608"/>
    </row>
    <row r="609" spans="7:8" x14ac:dyDescent="0.25">
      <c r="G609"/>
      <c r="H609"/>
    </row>
    <row r="610" spans="7:8" x14ac:dyDescent="0.25">
      <c r="G610"/>
      <c r="H610"/>
    </row>
    <row r="611" spans="7:8" x14ac:dyDescent="0.25">
      <c r="G611"/>
      <c r="H611"/>
    </row>
    <row r="612" spans="7:8" x14ac:dyDescent="0.25">
      <c r="G612"/>
      <c r="H612"/>
    </row>
    <row r="613" spans="7:8" x14ac:dyDescent="0.25">
      <c r="G613"/>
      <c r="H613"/>
    </row>
    <row r="614" spans="7:8" x14ac:dyDescent="0.25">
      <c r="G614"/>
      <c r="H614"/>
    </row>
    <row r="615" spans="7:8" x14ac:dyDescent="0.25">
      <c r="G615"/>
      <c r="H615"/>
    </row>
    <row r="616" spans="7:8" x14ac:dyDescent="0.25">
      <c r="G616"/>
      <c r="H616"/>
    </row>
    <row r="617" spans="7:8" x14ac:dyDescent="0.25">
      <c r="G617"/>
      <c r="H617"/>
    </row>
    <row r="618" spans="7:8" x14ac:dyDescent="0.25">
      <c r="G618"/>
      <c r="H618"/>
    </row>
    <row r="619" spans="7:8" x14ac:dyDescent="0.25">
      <c r="G619"/>
      <c r="H619"/>
    </row>
    <row r="620" spans="7:8" x14ac:dyDescent="0.25">
      <c r="G620"/>
      <c r="H620"/>
    </row>
    <row r="621" spans="7:8" x14ac:dyDescent="0.25">
      <c r="G621"/>
      <c r="H621"/>
    </row>
    <row r="622" spans="7:8" x14ac:dyDescent="0.25">
      <c r="G622"/>
      <c r="H622"/>
    </row>
    <row r="623" spans="7:8" x14ac:dyDescent="0.25">
      <c r="G623"/>
      <c r="H623"/>
    </row>
    <row r="624" spans="7:8" x14ac:dyDescent="0.25">
      <c r="G624"/>
      <c r="H624"/>
    </row>
    <row r="625" spans="7:8" x14ac:dyDescent="0.25">
      <c r="G625"/>
      <c r="H625"/>
    </row>
    <row r="626" spans="7:8" x14ac:dyDescent="0.25">
      <c r="G626"/>
      <c r="H626"/>
    </row>
    <row r="627" spans="7:8" x14ac:dyDescent="0.25">
      <c r="G627"/>
      <c r="H627"/>
    </row>
    <row r="628" spans="7:8" x14ac:dyDescent="0.25">
      <c r="G628"/>
      <c r="H628"/>
    </row>
    <row r="629" spans="7:8" x14ac:dyDescent="0.25">
      <c r="G629"/>
      <c r="H629"/>
    </row>
    <row r="630" spans="7:8" x14ac:dyDescent="0.25">
      <c r="G630"/>
      <c r="H630"/>
    </row>
    <row r="631" spans="7:8" x14ac:dyDescent="0.25">
      <c r="G631"/>
      <c r="H631"/>
    </row>
    <row r="632" spans="7:8" x14ac:dyDescent="0.25">
      <c r="G632"/>
      <c r="H632"/>
    </row>
    <row r="633" spans="7:8" x14ac:dyDescent="0.25">
      <c r="G633"/>
      <c r="H633"/>
    </row>
    <row r="634" spans="7:8" x14ac:dyDescent="0.25">
      <c r="G634"/>
      <c r="H634"/>
    </row>
    <row r="635" spans="7:8" x14ac:dyDescent="0.25">
      <c r="G635"/>
      <c r="H635"/>
    </row>
    <row r="636" spans="7:8" x14ac:dyDescent="0.25">
      <c r="G636"/>
      <c r="H636"/>
    </row>
    <row r="637" spans="7:8" x14ac:dyDescent="0.25">
      <c r="G637"/>
      <c r="H637"/>
    </row>
    <row r="638" spans="7:8" x14ac:dyDescent="0.25">
      <c r="G638"/>
      <c r="H638"/>
    </row>
    <row r="639" spans="7:8" x14ac:dyDescent="0.25">
      <c r="G639"/>
      <c r="H639"/>
    </row>
    <row r="640" spans="7:8" x14ac:dyDescent="0.25">
      <c r="G640"/>
      <c r="H640"/>
    </row>
    <row r="641" spans="7:8" x14ac:dyDescent="0.25">
      <c r="G641"/>
      <c r="H641"/>
    </row>
    <row r="642" spans="7:8" x14ac:dyDescent="0.25">
      <c r="G642"/>
      <c r="H642"/>
    </row>
    <row r="643" spans="7:8" x14ac:dyDescent="0.25">
      <c r="G643"/>
      <c r="H643"/>
    </row>
    <row r="644" spans="7:8" x14ac:dyDescent="0.25">
      <c r="G644"/>
      <c r="H644"/>
    </row>
    <row r="645" spans="7:8" x14ac:dyDescent="0.25">
      <c r="G645"/>
      <c r="H645"/>
    </row>
    <row r="646" spans="7:8" x14ac:dyDescent="0.25">
      <c r="G646"/>
      <c r="H646"/>
    </row>
    <row r="647" spans="7:8" x14ac:dyDescent="0.25">
      <c r="G647"/>
      <c r="H647"/>
    </row>
    <row r="648" spans="7:8" x14ac:dyDescent="0.25">
      <c r="G648"/>
      <c r="H648"/>
    </row>
    <row r="649" spans="7:8" x14ac:dyDescent="0.25">
      <c r="G649"/>
      <c r="H649"/>
    </row>
    <row r="650" spans="7:8" x14ac:dyDescent="0.25">
      <c r="G650"/>
      <c r="H650"/>
    </row>
    <row r="651" spans="7:8" x14ac:dyDescent="0.25">
      <c r="G651"/>
      <c r="H651"/>
    </row>
    <row r="652" spans="7:8" x14ac:dyDescent="0.25">
      <c r="G652"/>
      <c r="H652"/>
    </row>
    <row r="653" spans="7:8" x14ac:dyDescent="0.25">
      <c r="G653"/>
      <c r="H653"/>
    </row>
    <row r="654" spans="7:8" x14ac:dyDescent="0.25">
      <c r="G654"/>
      <c r="H654"/>
    </row>
    <row r="655" spans="7:8" x14ac:dyDescent="0.25">
      <c r="G655"/>
      <c r="H655"/>
    </row>
    <row r="656" spans="7:8" x14ac:dyDescent="0.25">
      <c r="G656"/>
      <c r="H656"/>
    </row>
    <row r="657" spans="7:8" x14ac:dyDescent="0.25">
      <c r="G657"/>
      <c r="H657"/>
    </row>
    <row r="658" spans="7:8" x14ac:dyDescent="0.25">
      <c r="G658"/>
      <c r="H658"/>
    </row>
    <row r="659" spans="7:8" x14ac:dyDescent="0.25">
      <c r="G659"/>
      <c r="H659"/>
    </row>
    <row r="660" spans="7:8" x14ac:dyDescent="0.25">
      <c r="G660"/>
      <c r="H660"/>
    </row>
    <row r="661" spans="7:8" x14ac:dyDescent="0.25">
      <c r="G661"/>
      <c r="H661"/>
    </row>
    <row r="662" spans="7:8" x14ac:dyDescent="0.25">
      <c r="G662"/>
      <c r="H662"/>
    </row>
    <row r="663" spans="7:8" x14ac:dyDescent="0.25">
      <c r="G663"/>
      <c r="H663"/>
    </row>
    <row r="664" spans="7:8" x14ac:dyDescent="0.25">
      <c r="G664"/>
      <c r="H664"/>
    </row>
    <row r="665" spans="7:8" x14ac:dyDescent="0.25">
      <c r="G665"/>
      <c r="H665"/>
    </row>
    <row r="666" spans="7:8" x14ac:dyDescent="0.25">
      <c r="G666"/>
      <c r="H666"/>
    </row>
    <row r="667" spans="7:8" x14ac:dyDescent="0.25">
      <c r="G667"/>
      <c r="H667"/>
    </row>
    <row r="668" spans="7:8" x14ac:dyDescent="0.25">
      <c r="G668"/>
      <c r="H668"/>
    </row>
    <row r="669" spans="7:8" x14ac:dyDescent="0.25">
      <c r="G669"/>
      <c r="H669"/>
    </row>
    <row r="670" spans="7:8" x14ac:dyDescent="0.25">
      <c r="G670"/>
      <c r="H670"/>
    </row>
    <row r="671" spans="7:8" x14ac:dyDescent="0.25">
      <c r="G671"/>
      <c r="H671"/>
    </row>
    <row r="672" spans="7:8" x14ac:dyDescent="0.25">
      <c r="G672"/>
      <c r="H672"/>
    </row>
    <row r="673" spans="7:8" x14ac:dyDescent="0.25">
      <c r="G673"/>
      <c r="H673"/>
    </row>
    <row r="674" spans="7:8" x14ac:dyDescent="0.25">
      <c r="G674"/>
      <c r="H674"/>
    </row>
    <row r="675" spans="7:8" x14ac:dyDescent="0.25">
      <c r="G675"/>
      <c r="H675"/>
    </row>
    <row r="676" spans="7:8" x14ac:dyDescent="0.25">
      <c r="G676"/>
      <c r="H676"/>
    </row>
    <row r="677" spans="7:8" x14ac:dyDescent="0.25">
      <c r="G677"/>
      <c r="H677"/>
    </row>
    <row r="678" spans="7:8" x14ac:dyDescent="0.25">
      <c r="G678"/>
      <c r="H678"/>
    </row>
    <row r="679" spans="7:8" x14ac:dyDescent="0.25">
      <c r="G679"/>
      <c r="H679"/>
    </row>
    <row r="680" spans="7:8" x14ac:dyDescent="0.25">
      <c r="G680"/>
      <c r="H680"/>
    </row>
    <row r="681" spans="7:8" x14ac:dyDescent="0.25">
      <c r="G681"/>
      <c r="H681"/>
    </row>
    <row r="682" spans="7:8" x14ac:dyDescent="0.25">
      <c r="G682"/>
      <c r="H682"/>
    </row>
    <row r="683" spans="7:8" x14ac:dyDescent="0.25">
      <c r="G683"/>
      <c r="H683"/>
    </row>
    <row r="684" spans="7:8" x14ac:dyDescent="0.25">
      <c r="G684"/>
      <c r="H684"/>
    </row>
    <row r="685" spans="7:8" x14ac:dyDescent="0.25">
      <c r="G685"/>
      <c r="H685"/>
    </row>
    <row r="686" spans="7:8" x14ac:dyDescent="0.25">
      <c r="G686"/>
      <c r="H686"/>
    </row>
    <row r="687" spans="7:8" x14ac:dyDescent="0.25">
      <c r="G687"/>
      <c r="H687"/>
    </row>
    <row r="688" spans="7:8" x14ac:dyDescent="0.25">
      <c r="G688"/>
      <c r="H688"/>
    </row>
    <row r="689" spans="7:8" x14ac:dyDescent="0.25">
      <c r="G689"/>
      <c r="H689"/>
    </row>
    <row r="690" spans="7:8" x14ac:dyDescent="0.25">
      <c r="G690"/>
      <c r="H690"/>
    </row>
    <row r="691" spans="7:8" x14ac:dyDescent="0.25">
      <c r="G691"/>
      <c r="H691"/>
    </row>
    <row r="692" spans="7:8" x14ac:dyDescent="0.25">
      <c r="G692"/>
      <c r="H692"/>
    </row>
    <row r="693" spans="7:8" x14ac:dyDescent="0.25">
      <c r="G693"/>
      <c r="H693"/>
    </row>
    <row r="694" spans="7:8" x14ac:dyDescent="0.25">
      <c r="G694"/>
      <c r="H694"/>
    </row>
    <row r="695" spans="7:8" x14ac:dyDescent="0.25">
      <c r="G695"/>
      <c r="H695"/>
    </row>
    <row r="696" spans="7:8" x14ac:dyDescent="0.25">
      <c r="G696"/>
      <c r="H696"/>
    </row>
    <row r="697" spans="7:8" x14ac:dyDescent="0.25">
      <c r="G697"/>
      <c r="H697"/>
    </row>
    <row r="698" spans="7:8" x14ac:dyDescent="0.25">
      <c r="G698"/>
      <c r="H698"/>
    </row>
    <row r="699" spans="7:8" x14ac:dyDescent="0.25">
      <c r="G699"/>
      <c r="H699"/>
    </row>
    <row r="700" spans="7:8" x14ac:dyDescent="0.25">
      <c r="G700"/>
      <c r="H700"/>
    </row>
    <row r="701" spans="7:8" x14ac:dyDescent="0.25">
      <c r="G701"/>
      <c r="H701"/>
    </row>
    <row r="702" spans="7:8" x14ac:dyDescent="0.25">
      <c r="G702"/>
      <c r="H702"/>
    </row>
    <row r="703" spans="7:8" x14ac:dyDescent="0.25">
      <c r="G703"/>
      <c r="H703"/>
    </row>
    <row r="704" spans="7:8" x14ac:dyDescent="0.25">
      <c r="G704"/>
      <c r="H704"/>
    </row>
    <row r="705" spans="7:8" x14ac:dyDescent="0.25">
      <c r="G705"/>
      <c r="H705"/>
    </row>
    <row r="706" spans="7:8" x14ac:dyDescent="0.25">
      <c r="G706"/>
      <c r="H706"/>
    </row>
    <row r="707" spans="7:8" x14ac:dyDescent="0.25">
      <c r="G707"/>
      <c r="H707"/>
    </row>
    <row r="708" spans="7:8" x14ac:dyDescent="0.25">
      <c r="G708"/>
      <c r="H708"/>
    </row>
    <row r="709" spans="7:8" x14ac:dyDescent="0.25">
      <c r="G709"/>
      <c r="H709"/>
    </row>
    <row r="710" spans="7:8" x14ac:dyDescent="0.25">
      <c r="G710"/>
      <c r="H710"/>
    </row>
    <row r="711" spans="7:8" x14ac:dyDescent="0.25">
      <c r="G711"/>
      <c r="H711"/>
    </row>
    <row r="712" spans="7:8" x14ac:dyDescent="0.25">
      <c r="G712"/>
      <c r="H712"/>
    </row>
    <row r="713" spans="7:8" x14ac:dyDescent="0.25">
      <c r="G713"/>
      <c r="H713"/>
    </row>
    <row r="714" spans="7:8" x14ac:dyDescent="0.25">
      <c r="G714"/>
      <c r="H714"/>
    </row>
    <row r="715" spans="7:8" x14ac:dyDescent="0.25">
      <c r="G715"/>
      <c r="H715"/>
    </row>
    <row r="716" spans="7:8" x14ac:dyDescent="0.25">
      <c r="G716"/>
      <c r="H716"/>
    </row>
    <row r="717" spans="7:8" x14ac:dyDescent="0.25">
      <c r="G717"/>
      <c r="H717"/>
    </row>
    <row r="718" spans="7:8" x14ac:dyDescent="0.25">
      <c r="G718"/>
      <c r="H718"/>
    </row>
    <row r="719" spans="7:8" x14ac:dyDescent="0.25">
      <c r="G719"/>
      <c r="H719"/>
    </row>
    <row r="720" spans="7:8" x14ac:dyDescent="0.25">
      <c r="G720"/>
      <c r="H720"/>
    </row>
    <row r="721" spans="7:8" x14ac:dyDescent="0.25">
      <c r="G721"/>
      <c r="H721"/>
    </row>
    <row r="722" spans="7:8" x14ac:dyDescent="0.25">
      <c r="G722"/>
      <c r="H722"/>
    </row>
    <row r="723" spans="7:8" x14ac:dyDescent="0.25">
      <c r="G723"/>
      <c r="H723"/>
    </row>
    <row r="724" spans="7:8" x14ac:dyDescent="0.25">
      <c r="G724"/>
      <c r="H724"/>
    </row>
    <row r="725" spans="7:8" x14ac:dyDescent="0.25">
      <c r="G725"/>
      <c r="H725"/>
    </row>
    <row r="726" spans="7:8" x14ac:dyDescent="0.25">
      <c r="G726"/>
      <c r="H726"/>
    </row>
    <row r="727" spans="7:8" x14ac:dyDescent="0.25">
      <c r="G727"/>
      <c r="H727"/>
    </row>
    <row r="728" spans="7:8" x14ac:dyDescent="0.25">
      <c r="G728"/>
      <c r="H728"/>
    </row>
    <row r="729" spans="7:8" x14ac:dyDescent="0.25">
      <c r="G729"/>
      <c r="H729"/>
    </row>
    <row r="730" spans="7:8" x14ac:dyDescent="0.25">
      <c r="G730"/>
      <c r="H730"/>
    </row>
    <row r="731" spans="7:8" x14ac:dyDescent="0.25">
      <c r="G731"/>
      <c r="H731"/>
    </row>
    <row r="732" spans="7:8" x14ac:dyDescent="0.25">
      <c r="G732"/>
      <c r="H732"/>
    </row>
    <row r="733" spans="7:8" x14ac:dyDescent="0.25">
      <c r="G733"/>
      <c r="H733"/>
    </row>
    <row r="734" spans="7:8" x14ac:dyDescent="0.25">
      <c r="G734"/>
      <c r="H734"/>
    </row>
    <row r="735" spans="7:8" x14ac:dyDescent="0.25">
      <c r="G735"/>
      <c r="H735"/>
    </row>
    <row r="736" spans="7:8" x14ac:dyDescent="0.25">
      <c r="G736"/>
      <c r="H736"/>
    </row>
    <row r="737" spans="7:8" x14ac:dyDescent="0.25">
      <c r="G737"/>
      <c r="H737"/>
    </row>
    <row r="738" spans="7:8" x14ac:dyDescent="0.25">
      <c r="G738"/>
      <c r="H738"/>
    </row>
    <row r="739" spans="7:8" x14ac:dyDescent="0.25">
      <c r="G739"/>
      <c r="H739"/>
    </row>
    <row r="740" spans="7:8" x14ac:dyDescent="0.25">
      <c r="G740"/>
      <c r="H740"/>
    </row>
    <row r="741" spans="7:8" x14ac:dyDescent="0.25">
      <c r="G741"/>
      <c r="H741"/>
    </row>
    <row r="742" spans="7:8" x14ac:dyDescent="0.25">
      <c r="G742"/>
      <c r="H742"/>
    </row>
    <row r="743" spans="7:8" x14ac:dyDescent="0.25">
      <c r="G743"/>
      <c r="H743"/>
    </row>
    <row r="744" spans="7:8" x14ac:dyDescent="0.25">
      <c r="G744"/>
      <c r="H744"/>
    </row>
    <row r="745" spans="7:8" x14ac:dyDescent="0.25">
      <c r="G745"/>
      <c r="H745"/>
    </row>
    <row r="746" spans="7:8" x14ac:dyDescent="0.25">
      <c r="G746"/>
      <c r="H746"/>
    </row>
    <row r="747" spans="7:8" x14ac:dyDescent="0.25">
      <c r="G747"/>
      <c r="H747"/>
    </row>
    <row r="748" spans="7:8" x14ac:dyDescent="0.25">
      <c r="G748"/>
      <c r="H748"/>
    </row>
    <row r="749" spans="7:8" x14ac:dyDescent="0.25">
      <c r="G749"/>
      <c r="H749"/>
    </row>
    <row r="750" spans="7:8" x14ac:dyDescent="0.25">
      <c r="G750"/>
      <c r="H750"/>
    </row>
    <row r="751" spans="7:8" x14ac:dyDescent="0.25">
      <c r="G751"/>
      <c r="H751"/>
    </row>
    <row r="752" spans="7:8" x14ac:dyDescent="0.25">
      <c r="G752"/>
      <c r="H752"/>
    </row>
    <row r="753" spans="7:8" x14ac:dyDescent="0.25">
      <c r="G753"/>
      <c r="H753"/>
    </row>
    <row r="754" spans="7:8" x14ac:dyDescent="0.25">
      <c r="G754"/>
      <c r="H754"/>
    </row>
    <row r="755" spans="7:8" x14ac:dyDescent="0.25">
      <c r="G755"/>
      <c r="H755"/>
    </row>
    <row r="756" spans="7:8" x14ac:dyDescent="0.25">
      <c r="G756"/>
      <c r="H756"/>
    </row>
    <row r="757" spans="7:8" x14ac:dyDescent="0.25">
      <c r="G757"/>
      <c r="H757"/>
    </row>
    <row r="758" spans="7:8" x14ac:dyDescent="0.25">
      <c r="G758"/>
      <c r="H758"/>
    </row>
    <row r="759" spans="7:8" x14ac:dyDescent="0.25">
      <c r="G759"/>
      <c r="H759"/>
    </row>
    <row r="760" spans="7:8" x14ac:dyDescent="0.25">
      <c r="G760"/>
      <c r="H760"/>
    </row>
    <row r="761" spans="7:8" x14ac:dyDescent="0.25">
      <c r="G761"/>
      <c r="H761"/>
    </row>
    <row r="762" spans="7:8" x14ac:dyDescent="0.25">
      <c r="G762"/>
      <c r="H762"/>
    </row>
    <row r="763" spans="7:8" x14ac:dyDescent="0.25">
      <c r="G763"/>
      <c r="H763"/>
    </row>
    <row r="764" spans="7:8" x14ac:dyDescent="0.25">
      <c r="G764"/>
      <c r="H764"/>
    </row>
    <row r="765" spans="7:8" x14ac:dyDescent="0.25">
      <c r="G765"/>
      <c r="H765"/>
    </row>
    <row r="766" spans="7:8" x14ac:dyDescent="0.25">
      <c r="G766"/>
      <c r="H766"/>
    </row>
    <row r="767" spans="7:8" x14ac:dyDescent="0.25">
      <c r="G767"/>
      <c r="H767"/>
    </row>
    <row r="768" spans="7:8" x14ac:dyDescent="0.25">
      <c r="G768"/>
      <c r="H768"/>
    </row>
    <row r="769" spans="7:8" x14ac:dyDescent="0.25">
      <c r="G769"/>
      <c r="H769"/>
    </row>
    <row r="770" spans="7:8" x14ac:dyDescent="0.25">
      <c r="G770"/>
      <c r="H770"/>
    </row>
    <row r="771" spans="7:8" x14ac:dyDescent="0.25">
      <c r="G771"/>
      <c r="H771"/>
    </row>
    <row r="772" spans="7:8" x14ac:dyDescent="0.25">
      <c r="G772"/>
      <c r="H772"/>
    </row>
    <row r="773" spans="7:8" x14ac:dyDescent="0.25">
      <c r="G773"/>
      <c r="H773"/>
    </row>
    <row r="774" spans="7:8" x14ac:dyDescent="0.25">
      <c r="G774"/>
      <c r="H774"/>
    </row>
    <row r="775" spans="7:8" x14ac:dyDescent="0.25">
      <c r="G775"/>
      <c r="H775"/>
    </row>
    <row r="776" spans="7:8" x14ac:dyDescent="0.25">
      <c r="G776"/>
      <c r="H776"/>
    </row>
    <row r="777" spans="7:8" x14ac:dyDescent="0.25">
      <c r="G777"/>
      <c r="H777"/>
    </row>
    <row r="778" spans="7:8" x14ac:dyDescent="0.25">
      <c r="G778"/>
      <c r="H778"/>
    </row>
    <row r="779" spans="7:8" x14ac:dyDescent="0.25">
      <c r="G779"/>
      <c r="H779"/>
    </row>
    <row r="780" spans="7:8" x14ac:dyDescent="0.25">
      <c r="G780"/>
      <c r="H780"/>
    </row>
    <row r="781" spans="7:8" x14ac:dyDescent="0.25">
      <c r="G781"/>
      <c r="H781"/>
    </row>
    <row r="782" spans="7:8" x14ac:dyDescent="0.25">
      <c r="G782"/>
      <c r="H782"/>
    </row>
    <row r="783" spans="7:8" x14ac:dyDescent="0.25">
      <c r="G783"/>
      <c r="H783"/>
    </row>
    <row r="784" spans="7:8" x14ac:dyDescent="0.25">
      <c r="G784"/>
      <c r="H784"/>
    </row>
    <row r="785" spans="7:8" x14ac:dyDescent="0.25">
      <c r="G785"/>
      <c r="H785"/>
    </row>
    <row r="786" spans="7:8" x14ac:dyDescent="0.25">
      <c r="G786"/>
      <c r="H786"/>
    </row>
    <row r="787" spans="7:8" x14ac:dyDescent="0.25">
      <c r="G787"/>
      <c r="H787"/>
    </row>
    <row r="788" spans="7:8" x14ac:dyDescent="0.25">
      <c r="G788"/>
      <c r="H788"/>
    </row>
    <row r="789" spans="7:8" x14ac:dyDescent="0.25">
      <c r="G789"/>
      <c r="H789"/>
    </row>
    <row r="790" spans="7:8" x14ac:dyDescent="0.25">
      <c r="G790"/>
      <c r="H790"/>
    </row>
    <row r="791" spans="7:8" x14ac:dyDescent="0.25">
      <c r="G791"/>
      <c r="H791"/>
    </row>
    <row r="792" spans="7:8" x14ac:dyDescent="0.25">
      <c r="G792"/>
      <c r="H792"/>
    </row>
    <row r="793" spans="7:8" x14ac:dyDescent="0.25">
      <c r="G793"/>
      <c r="H793"/>
    </row>
    <row r="794" spans="7:8" x14ac:dyDescent="0.25">
      <c r="G794"/>
      <c r="H794"/>
    </row>
    <row r="795" spans="7:8" x14ac:dyDescent="0.25">
      <c r="G795"/>
      <c r="H795"/>
    </row>
    <row r="796" spans="7:8" x14ac:dyDescent="0.25">
      <c r="G796"/>
      <c r="H796"/>
    </row>
    <row r="797" spans="7:8" x14ac:dyDescent="0.25">
      <c r="G797"/>
      <c r="H797"/>
    </row>
    <row r="798" spans="7:8" x14ac:dyDescent="0.25">
      <c r="G798"/>
      <c r="H798"/>
    </row>
    <row r="799" spans="7:8" x14ac:dyDescent="0.25">
      <c r="G799"/>
      <c r="H799"/>
    </row>
    <row r="800" spans="7:8" x14ac:dyDescent="0.25">
      <c r="G800"/>
      <c r="H800"/>
    </row>
    <row r="801" spans="7:8" x14ac:dyDescent="0.25">
      <c r="G801"/>
      <c r="H801"/>
    </row>
    <row r="802" spans="7:8" x14ac:dyDescent="0.25">
      <c r="G802"/>
      <c r="H802"/>
    </row>
    <row r="803" spans="7:8" x14ac:dyDescent="0.25">
      <c r="G803"/>
      <c r="H803"/>
    </row>
    <row r="804" spans="7:8" x14ac:dyDescent="0.25">
      <c r="G804"/>
      <c r="H804"/>
    </row>
    <row r="805" spans="7:8" x14ac:dyDescent="0.25">
      <c r="G805"/>
      <c r="H805"/>
    </row>
    <row r="806" spans="7:8" x14ac:dyDescent="0.25">
      <c r="G806"/>
      <c r="H806"/>
    </row>
    <row r="807" spans="7:8" x14ac:dyDescent="0.25">
      <c r="G807"/>
      <c r="H807"/>
    </row>
    <row r="808" spans="7:8" x14ac:dyDescent="0.25">
      <c r="G808"/>
      <c r="H808"/>
    </row>
    <row r="809" spans="7:8" x14ac:dyDescent="0.25">
      <c r="G809"/>
      <c r="H809"/>
    </row>
    <row r="810" spans="7:8" x14ac:dyDescent="0.25">
      <c r="G810"/>
      <c r="H810"/>
    </row>
    <row r="811" spans="7:8" x14ac:dyDescent="0.25">
      <c r="G811"/>
      <c r="H811"/>
    </row>
    <row r="812" spans="7:8" x14ac:dyDescent="0.25">
      <c r="G812"/>
      <c r="H812"/>
    </row>
    <row r="813" spans="7:8" x14ac:dyDescent="0.25">
      <c r="G813"/>
      <c r="H813"/>
    </row>
    <row r="814" spans="7:8" x14ac:dyDescent="0.25">
      <c r="G814"/>
      <c r="H814"/>
    </row>
    <row r="815" spans="7:8" x14ac:dyDescent="0.25">
      <c r="G815"/>
      <c r="H815"/>
    </row>
    <row r="816" spans="7:8" x14ac:dyDescent="0.25">
      <c r="G816"/>
      <c r="H816"/>
    </row>
    <row r="817" spans="7:8" x14ac:dyDescent="0.25">
      <c r="G817"/>
      <c r="H817"/>
    </row>
    <row r="818" spans="7:8" x14ac:dyDescent="0.25">
      <c r="G818"/>
      <c r="H818"/>
    </row>
    <row r="819" spans="7:8" x14ac:dyDescent="0.25">
      <c r="G819"/>
      <c r="H819"/>
    </row>
    <row r="820" spans="7:8" x14ac:dyDescent="0.25">
      <c r="G820"/>
      <c r="H820"/>
    </row>
    <row r="821" spans="7:8" x14ac:dyDescent="0.25">
      <c r="G821"/>
      <c r="H821"/>
    </row>
    <row r="822" spans="7:8" x14ac:dyDescent="0.25">
      <c r="G822"/>
      <c r="H822"/>
    </row>
    <row r="823" spans="7:8" x14ac:dyDescent="0.25">
      <c r="G823"/>
      <c r="H823"/>
    </row>
    <row r="824" spans="7:8" x14ac:dyDescent="0.25">
      <c r="G824"/>
      <c r="H824"/>
    </row>
    <row r="825" spans="7:8" x14ac:dyDescent="0.25">
      <c r="G825"/>
      <c r="H825"/>
    </row>
    <row r="826" spans="7:8" x14ac:dyDescent="0.25">
      <c r="G826"/>
      <c r="H826"/>
    </row>
    <row r="827" spans="7:8" x14ac:dyDescent="0.25">
      <c r="G827"/>
      <c r="H827"/>
    </row>
    <row r="828" spans="7:8" x14ac:dyDescent="0.25">
      <c r="G828"/>
      <c r="H828"/>
    </row>
    <row r="829" spans="7:8" x14ac:dyDescent="0.25">
      <c r="G829"/>
      <c r="H829"/>
    </row>
    <row r="830" spans="7:8" x14ac:dyDescent="0.25">
      <c r="G830"/>
      <c r="H830"/>
    </row>
    <row r="831" spans="7:8" x14ac:dyDescent="0.25">
      <c r="G831"/>
      <c r="H831"/>
    </row>
    <row r="832" spans="7:8" x14ac:dyDescent="0.25">
      <c r="G832"/>
      <c r="H832"/>
    </row>
    <row r="833" spans="7:8" x14ac:dyDescent="0.25">
      <c r="G833"/>
      <c r="H833"/>
    </row>
    <row r="834" spans="7:8" x14ac:dyDescent="0.25">
      <c r="G834"/>
      <c r="H834"/>
    </row>
    <row r="835" spans="7:8" x14ac:dyDescent="0.25">
      <c r="G835"/>
      <c r="H835"/>
    </row>
    <row r="836" spans="7:8" x14ac:dyDescent="0.25">
      <c r="G836"/>
      <c r="H836"/>
    </row>
    <row r="837" spans="7:8" x14ac:dyDescent="0.25">
      <c r="G837"/>
      <c r="H837"/>
    </row>
    <row r="838" spans="7:8" x14ac:dyDescent="0.25">
      <c r="G838"/>
      <c r="H838"/>
    </row>
    <row r="839" spans="7:8" x14ac:dyDescent="0.25">
      <c r="G839"/>
      <c r="H839"/>
    </row>
    <row r="840" spans="7:8" x14ac:dyDescent="0.25">
      <c r="G840"/>
      <c r="H840"/>
    </row>
    <row r="841" spans="7:8" x14ac:dyDescent="0.25">
      <c r="G841"/>
      <c r="H841"/>
    </row>
    <row r="842" spans="7:8" x14ac:dyDescent="0.25">
      <c r="G842"/>
      <c r="H842"/>
    </row>
    <row r="843" spans="7:8" x14ac:dyDescent="0.25">
      <c r="G843"/>
      <c r="H843"/>
    </row>
    <row r="844" spans="7:8" x14ac:dyDescent="0.25">
      <c r="G844"/>
      <c r="H844"/>
    </row>
    <row r="845" spans="7:8" x14ac:dyDescent="0.25">
      <c r="G845"/>
      <c r="H845"/>
    </row>
    <row r="846" spans="7:8" x14ac:dyDescent="0.25">
      <c r="G846"/>
      <c r="H846"/>
    </row>
    <row r="847" spans="7:8" x14ac:dyDescent="0.25">
      <c r="G847"/>
      <c r="H847"/>
    </row>
    <row r="848" spans="7:8" x14ac:dyDescent="0.25">
      <c r="G848"/>
      <c r="H848"/>
    </row>
    <row r="849" spans="7:8" x14ac:dyDescent="0.25">
      <c r="G849"/>
      <c r="H849"/>
    </row>
    <row r="850" spans="7:8" x14ac:dyDescent="0.25">
      <c r="G850"/>
      <c r="H850"/>
    </row>
    <row r="851" spans="7:8" x14ac:dyDescent="0.25">
      <c r="G851"/>
      <c r="H851"/>
    </row>
    <row r="852" spans="7:8" x14ac:dyDescent="0.25">
      <c r="G852"/>
      <c r="H852"/>
    </row>
    <row r="853" spans="7:8" x14ac:dyDescent="0.25">
      <c r="G853"/>
      <c r="H853"/>
    </row>
    <row r="854" spans="7:8" x14ac:dyDescent="0.25">
      <c r="G854"/>
      <c r="H854"/>
    </row>
    <row r="855" spans="7:8" x14ac:dyDescent="0.25">
      <c r="G855"/>
      <c r="H855"/>
    </row>
    <row r="856" spans="7:8" x14ac:dyDescent="0.25">
      <c r="G856"/>
      <c r="H856"/>
    </row>
    <row r="857" spans="7:8" x14ac:dyDescent="0.25">
      <c r="G857"/>
      <c r="H857"/>
    </row>
    <row r="858" spans="7:8" x14ac:dyDescent="0.25">
      <c r="G858"/>
      <c r="H858"/>
    </row>
    <row r="859" spans="7:8" x14ac:dyDescent="0.25">
      <c r="G859"/>
      <c r="H859"/>
    </row>
    <row r="860" spans="7:8" x14ac:dyDescent="0.25">
      <c r="G860"/>
      <c r="H860"/>
    </row>
    <row r="861" spans="7:8" x14ac:dyDescent="0.25">
      <c r="G861"/>
      <c r="H861"/>
    </row>
    <row r="862" spans="7:8" x14ac:dyDescent="0.25">
      <c r="G862"/>
      <c r="H862"/>
    </row>
    <row r="863" spans="7:8" x14ac:dyDescent="0.25">
      <c r="G863"/>
      <c r="H863"/>
    </row>
    <row r="864" spans="7:8" x14ac:dyDescent="0.25">
      <c r="G864"/>
      <c r="H864"/>
    </row>
    <row r="865" spans="7:8" x14ac:dyDescent="0.25">
      <c r="G865"/>
      <c r="H865"/>
    </row>
    <row r="866" spans="7:8" x14ac:dyDescent="0.25">
      <c r="G866"/>
      <c r="H866"/>
    </row>
    <row r="867" spans="7:8" x14ac:dyDescent="0.25">
      <c r="G867"/>
      <c r="H867"/>
    </row>
    <row r="868" spans="7:8" x14ac:dyDescent="0.25">
      <c r="G868"/>
      <c r="H868"/>
    </row>
    <row r="869" spans="7:8" x14ac:dyDescent="0.25">
      <c r="G869"/>
      <c r="H869"/>
    </row>
    <row r="870" spans="7:8" x14ac:dyDescent="0.25">
      <c r="G870"/>
      <c r="H870"/>
    </row>
    <row r="871" spans="7:8" x14ac:dyDescent="0.25">
      <c r="G871"/>
      <c r="H871"/>
    </row>
    <row r="872" spans="7:8" x14ac:dyDescent="0.25">
      <c r="G872"/>
      <c r="H872"/>
    </row>
    <row r="873" spans="7:8" x14ac:dyDescent="0.25">
      <c r="G873"/>
      <c r="H873"/>
    </row>
    <row r="874" spans="7:8" x14ac:dyDescent="0.25">
      <c r="G874"/>
      <c r="H874"/>
    </row>
    <row r="875" spans="7:8" x14ac:dyDescent="0.25">
      <c r="G875"/>
      <c r="H875"/>
    </row>
    <row r="876" spans="7:8" x14ac:dyDescent="0.25">
      <c r="G876"/>
      <c r="H876"/>
    </row>
    <row r="877" spans="7:8" x14ac:dyDescent="0.25">
      <c r="G877"/>
      <c r="H877"/>
    </row>
    <row r="878" spans="7:8" x14ac:dyDescent="0.25">
      <c r="G878"/>
      <c r="H878"/>
    </row>
    <row r="879" spans="7:8" x14ac:dyDescent="0.25">
      <c r="G879"/>
      <c r="H879"/>
    </row>
    <row r="880" spans="7:8" x14ac:dyDescent="0.25">
      <c r="G880"/>
      <c r="H880"/>
    </row>
    <row r="881" spans="7:8" x14ac:dyDescent="0.25">
      <c r="G881"/>
      <c r="H881"/>
    </row>
    <row r="882" spans="7:8" x14ac:dyDescent="0.25">
      <c r="G882"/>
      <c r="H882"/>
    </row>
    <row r="883" spans="7:8" x14ac:dyDescent="0.25">
      <c r="G883"/>
      <c r="H883"/>
    </row>
    <row r="884" spans="7:8" x14ac:dyDescent="0.25">
      <c r="G884"/>
      <c r="H884"/>
    </row>
    <row r="885" spans="7:8" x14ac:dyDescent="0.25">
      <c r="G885"/>
      <c r="H885"/>
    </row>
    <row r="886" spans="7:8" x14ac:dyDescent="0.25">
      <c r="G886"/>
      <c r="H886"/>
    </row>
    <row r="887" spans="7:8" x14ac:dyDescent="0.25">
      <c r="G887"/>
      <c r="H887"/>
    </row>
    <row r="888" spans="7:8" x14ac:dyDescent="0.25">
      <c r="G888"/>
      <c r="H888"/>
    </row>
    <row r="889" spans="7:8" x14ac:dyDescent="0.25">
      <c r="G889"/>
      <c r="H889"/>
    </row>
    <row r="890" spans="7:8" x14ac:dyDescent="0.25">
      <c r="G890"/>
      <c r="H890"/>
    </row>
    <row r="891" spans="7:8" x14ac:dyDescent="0.25">
      <c r="G891"/>
      <c r="H891"/>
    </row>
    <row r="892" spans="7:8" x14ac:dyDescent="0.25">
      <c r="G892"/>
      <c r="H892"/>
    </row>
    <row r="893" spans="7:8" x14ac:dyDescent="0.25">
      <c r="G893"/>
      <c r="H893"/>
    </row>
    <row r="894" spans="7:8" x14ac:dyDescent="0.25">
      <c r="G894"/>
      <c r="H894"/>
    </row>
    <row r="895" spans="7:8" x14ac:dyDescent="0.25">
      <c r="G895"/>
      <c r="H895"/>
    </row>
    <row r="896" spans="7:8" x14ac:dyDescent="0.25">
      <c r="G896"/>
      <c r="H896"/>
    </row>
    <row r="897" spans="7:8" x14ac:dyDescent="0.25">
      <c r="G897"/>
      <c r="H897"/>
    </row>
    <row r="898" spans="7:8" x14ac:dyDescent="0.25">
      <c r="G898"/>
      <c r="H898"/>
    </row>
    <row r="899" spans="7:8" x14ac:dyDescent="0.25">
      <c r="G899"/>
      <c r="H899"/>
    </row>
    <row r="900" spans="7:8" x14ac:dyDescent="0.25">
      <c r="G900"/>
      <c r="H900"/>
    </row>
    <row r="901" spans="7:8" x14ac:dyDescent="0.25">
      <c r="G901"/>
      <c r="H901"/>
    </row>
    <row r="902" spans="7:8" x14ac:dyDescent="0.25">
      <c r="G902"/>
      <c r="H902"/>
    </row>
    <row r="903" spans="7:8" x14ac:dyDescent="0.25">
      <c r="G903"/>
      <c r="H903"/>
    </row>
    <row r="904" spans="7:8" x14ac:dyDescent="0.25">
      <c r="G904"/>
      <c r="H904"/>
    </row>
    <row r="905" spans="7:8" x14ac:dyDescent="0.25">
      <c r="G905"/>
      <c r="H905"/>
    </row>
    <row r="906" spans="7:8" x14ac:dyDescent="0.25">
      <c r="G906"/>
      <c r="H906"/>
    </row>
    <row r="907" spans="7:8" x14ac:dyDescent="0.25">
      <c r="G907"/>
      <c r="H907"/>
    </row>
    <row r="908" spans="7:8" x14ac:dyDescent="0.25">
      <c r="G908"/>
      <c r="H908"/>
    </row>
    <row r="909" spans="7:8" x14ac:dyDescent="0.25">
      <c r="G909"/>
      <c r="H909"/>
    </row>
    <row r="910" spans="7:8" x14ac:dyDescent="0.25">
      <c r="G910"/>
      <c r="H910"/>
    </row>
    <row r="911" spans="7:8" x14ac:dyDescent="0.25">
      <c r="G911"/>
      <c r="H911"/>
    </row>
    <row r="912" spans="7:8" x14ac:dyDescent="0.25">
      <c r="G912"/>
      <c r="H912"/>
    </row>
    <row r="913" spans="7:8" x14ac:dyDescent="0.25">
      <c r="G913"/>
      <c r="H913"/>
    </row>
    <row r="914" spans="7:8" x14ac:dyDescent="0.25">
      <c r="G914"/>
      <c r="H914"/>
    </row>
    <row r="915" spans="7:8" x14ac:dyDescent="0.25">
      <c r="G915"/>
      <c r="H915"/>
    </row>
    <row r="916" spans="7:8" x14ac:dyDescent="0.25">
      <c r="G916"/>
      <c r="H916"/>
    </row>
    <row r="917" spans="7:8" x14ac:dyDescent="0.25">
      <c r="G917"/>
      <c r="H917"/>
    </row>
    <row r="918" spans="7:8" x14ac:dyDescent="0.25">
      <c r="G918"/>
      <c r="H918"/>
    </row>
    <row r="919" spans="7:8" x14ac:dyDescent="0.25">
      <c r="G919"/>
      <c r="H919"/>
    </row>
    <row r="920" spans="7:8" x14ac:dyDescent="0.25">
      <c r="G920"/>
      <c r="H920"/>
    </row>
    <row r="921" spans="7:8" x14ac:dyDescent="0.25">
      <c r="G921"/>
      <c r="H921"/>
    </row>
    <row r="922" spans="7:8" x14ac:dyDescent="0.25">
      <c r="G922"/>
      <c r="H922"/>
    </row>
    <row r="923" spans="7:8" x14ac:dyDescent="0.25">
      <c r="G923"/>
      <c r="H923"/>
    </row>
    <row r="924" spans="7:8" x14ac:dyDescent="0.25">
      <c r="G924"/>
      <c r="H924"/>
    </row>
    <row r="925" spans="7:8" x14ac:dyDescent="0.25">
      <c r="G925"/>
      <c r="H925"/>
    </row>
    <row r="926" spans="7:8" x14ac:dyDescent="0.25">
      <c r="G926"/>
      <c r="H926"/>
    </row>
    <row r="927" spans="7:8" x14ac:dyDescent="0.25">
      <c r="G927"/>
      <c r="H927"/>
    </row>
    <row r="928" spans="7:8" x14ac:dyDescent="0.25">
      <c r="G928"/>
      <c r="H928"/>
    </row>
    <row r="929" spans="7:8" x14ac:dyDescent="0.25">
      <c r="G929"/>
      <c r="H929"/>
    </row>
    <row r="930" spans="7:8" x14ac:dyDescent="0.25">
      <c r="G930"/>
      <c r="H930"/>
    </row>
    <row r="931" spans="7:8" x14ac:dyDescent="0.25">
      <c r="G931"/>
      <c r="H931"/>
    </row>
    <row r="932" spans="7:8" x14ac:dyDescent="0.25">
      <c r="G932"/>
      <c r="H932"/>
    </row>
    <row r="933" spans="7:8" x14ac:dyDescent="0.25">
      <c r="G933"/>
      <c r="H933"/>
    </row>
    <row r="934" spans="7:8" x14ac:dyDescent="0.25">
      <c r="G934"/>
      <c r="H934"/>
    </row>
    <row r="935" spans="7:8" x14ac:dyDescent="0.25">
      <c r="G935"/>
      <c r="H935"/>
    </row>
    <row r="936" spans="7:8" x14ac:dyDescent="0.25">
      <c r="G936"/>
      <c r="H936"/>
    </row>
    <row r="937" spans="7:8" x14ac:dyDescent="0.25">
      <c r="G937"/>
      <c r="H937"/>
    </row>
    <row r="938" spans="7:8" x14ac:dyDescent="0.25">
      <c r="G938"/>
      <c r="H938"/>
    </row>
    <row r="939" spans="7:8" x14ac:dyDescent="0.25">
      <c r="G939"/>
      <c r="H939"/>
    </row>
    <row r="940" spans="7:8" x14ac:dyDescent="0.25">
      <c r="G940"/>
      <c r="H940"/>
    </row>
    <row r="941" spans="7:8" x14ac:dyDescent="0.25">
      <c r="G941"/>
      <c r="H941"/>
    </row>
    <row r="942" spans="7:8" x14ac:dyDescent="0.25">
      <c r="G942"/>
      <c r="H942"/>
    </row>
    <row r="943" spans="7:8" x14ac:dyDescent="0.25">
      <c r="G943"/>
      <c r="H943"/>
    </row>
    <row r="944" spans="7:8" x14ac:dyDescent="0.25">
      <c r="G944"/>
      <c r="H944"/>
    </row>
    <row r="945" spans="7:8" x14ac:dyDescent="0.25">
      <c r="G945"/>
      <c r="H945"/>
    </row>
    <row r="946" spans="7:8" x14ac:dyDescent="0.25">
      <c r="G946"/>
      <c r="H946"/>
    </row>
    <row r="947" spans="7:8" x14ac:dyDescent="0.25">
      <c r="G947"/>
      <c r="H947"/>
    </row>
    <row r="948" spans="7:8" x14ac:dyDescent="0.25">
      <c r="G948"/>
      <c r="H948"/>
    </row>
    <row r="949" spans="7:8" x14ac:dyDescent="0.25">
      <c r="G949"/>
      <c r="H949"/>
    </row>
    <row r="950" spans="7:8" x14ac:dyDescent="0.25">
      <c r="G950"/>
      <c r="H950"/>
    </row>
    <row r="951" spans="7:8" x14ac:dyDescent="0.25">
      <c r="G951"/>
      <c r="H951"/>
    </row>
    <row r="952" spans="7:8" x14ac:dyDescent="0.25">
      <c r="G952"/>
      <c r="H952"/>
    </row>
    <row r="953" spans="7:8" x14ac:dyDescent="0.25">
      <c r="G953"/>
      <c r="H953"/>
    </row>
    <row r="954" spans="7:8" x14ac:dyDescent="0.25">
      <c r="G954"/>
      <c r="H954"/>
    </row>
    <row r="955" spans="7:8" x14ac:dyDescent="0.25">
      <c r="G955"/>
      <c r="H955"/>
    </row>
    <row r="956" spans="7:8" x14ac:dyDescent="0.25">
      <c r="G956"/>
      <c r="H956"/>
    </row>
    <row r="957" spans="7:8" x14ac:dyDescent="0.25">
      <c r="G957"/>
      <c r="H957"/>
    </row>
    <row r="958" spans="7:8" x14ac:dyDescent="0.25">
      <c r="G958"/>
      <c r="H958"/>
    </row>
    <row r="959" spans="7:8" x14ac:dyDescent="0.25">
      <c r="G959"/>
      <c r="H959"/>
    </row>
    <row r="960" spans="7:8" x14ac:dyDescent="0.25">
      <c r="G960"/>
      <c r="H960"/>
    </row>
    <row r="961" spans="7:8" x14ac:dyDescent="0.25">
      <c r="G961"/>
      <c r="H961"/>
    </row>
    <row r="962" spans="7:8" x14ac:dyDescent="0.25">
      <c r="G962"/>
      <c r="H962"/>
    </row>
    <row r="963" spans="7:8" x14ac:dyDescent="0.25">
      <c r="G963"/>
      <c r="H963"/>
    </row>
    <row r="964" spans="7:8" x14ac:dyDescent="0.25">
      <c r="G964"/>
      <c r="H964"/>
    </row>
    <row r="965" spans="7:8" x14ac:dyDescent="0.25">
      <c r="G965"/>
      <c r="H965"/>
    </row>
    <row r="966" spans="7:8" x14ac:dyDescent="0.25">
      <c r="G966"/>
      <c r="H966"/>
    </row>
    <row r="967" spans="7:8" x14ac:dyDescent="0.25">
      <c r="G967"/>
      <c r="H967"/>
    </row>
    <row r="968" spans="7:8" x14ac:dyDescent="0.25">
      <c r="G968"/>
      <c r="H968"/>
    </row>
    <row r="969" spans="7:8" x14ac:dyDescent="0.25">
      <c r="G969"/>
      <c r="H969"/>
    </row>
    <row r="970" spans="7:8" x14ac:dyDescent="0.25">
      <c r="G970"/>
      <c r="H970"/>
    </row>
    <row r="971" spans="7:8" x14ac:dyDescent="0.25">
      <c r="G971"/>
      <c r="H971"/>
    </row>
    <row r="972" spans="7:8" x14ac:dyDescent="0.25">
      <c r="G972"/>
      <c r="H972"/>
    </row>
    <row r="973" spans="7:8" x14ac:dyDescent="0.25">
      <c r="G973"/>
      <c r="H973"/>
    </row>
    <row r="974" spans="7:8" x14ac:dyDescent="0.25">
      <c r="G974"/>
      <c r="H974"/>
    </row>
    <row r="975" spans="7:8" x14ac:dyDescent="0.25">
      <c r="G975"/>
      <c r="H975"/>
    </row>
    <row r="976" spans="7:8" x14ac:dyDescent="0.25">
      <c r="G976"/>
      <c r="H976"/>
    </row>
    <row r="977" spans="7:8" x14ac:dyDescent="0.25">
      <c r="G977"/>
      <c r="H977"/>
    </row>
    <row r="978" spans="7:8" x14ac:dyDescent="0.25">
      <c r="G978"/>
      <c r="H978"/>
    </row>
    <row r="979" spans="7:8" x14ac:dyDescent="0.25">
      <c r="G979"/>
      <c r="H979"/>
    </row>
    <row r="980" spans="7:8" x14ac:dyDescent="0.25">
      <c r="G980"/>
      <c r="H980"/>
    </row>
    <row r="981" spans="7:8" x14ac:dyDescent="0.25">
      <c r="G981"/>
      <c r="H981"/>
    </row>
    <row r="982" spans="7:8" x14ac:dyDescent="0.25">
      <c r="G982"/>
      <c r="H982"/>
    </row>
    <row r="983" spans="7:8" x14ac:dyDescent="0.25">
      <c r="G983"/>
      <c r="H983"/>
    </row>
    <row r="984" spans="7:8" x14ac:dyDescent="0.25">
      <c r="G984"/>
      <c r="H984"/>
    </row>
    <row r="985" spans="7:8" x14ac:dyDescent="0.25">
      <c r="G985"/>
      <c r="H985"/>
    </row>
    <row r="986" spans="7:8" x14ac:dyDescent="0.25">
      <c r="G986"/>
      <c r="H986"/>
    </row>
    <row r="987" spans="7:8" x14ac:dyDescent="0.25">
      <c r="G987"/>
      <c r="H987"/>
    </row>
    <row r="988" spans="7:8" x14ac:dyDescent="0.25">
      <c r="G988"/>
      <c r="H988"/>
    </row>
    <row r="989" spans="7:8" x14ac:dyDescent="0.25">
      <c r="G989"/>
      <c r="H989"/>
    </row>
    <row r="990" spans="7:8" x14ac:dyDescent="0.25">
      <c r="G990"/>
      <c r="H990"/>
    </row>
    <row r="991" spans="7:8" x14ac:dyDescent="0.25">
      <c r="G991"/>
      <c r="H991"/>
    </row>
    <row r="992" spans="7:8" x14ac:dyDescent="0.25">
      <c r="G992"/>
      <c r="H992"/>
    </row>
    <row r="993" spans="7:8" x14ac:dyDescent="0.25">
      <c r="G993"/>
      <c r="H993"/>
    </row>
    <row r="994" spans="7:8" x14ac:dyDescent="0.25">
      <c r="G994"/>
      <c r="H994"/>
    </row>
    <row r="995" spans="7:8" x14ac:dyDescent="0.25">
      <c r="G995"/>
      <c r="H995"/>
    </row>
    <row r="996" spans="7:8" x14ac:dyDescent="0.25">
      <c r="G996"/>
      <c r="H996"/>
    </row>
    <row r="997" spans="7:8" x14ac:dyDescent="0.25">
      <c r="G997"/>
      <c r="H997"/>
    </row>
    <row r="998" spans="7:8" x14ac:dyDescent="0.25">
      <c r="G998"/>
      <c r="H998"/>
    </row>
    <row r="999" spans="7:8" x14ac:dyDescent="0.25">
      <c r="G999"/>
      <c r="H999"/>
    </row>
    <row r="1000" spans="7:8" x14ac:dyDescent="0.25">
      <c r="G1000"/>
      <c r="H1000"/>
    </row>
    <row r="1001" spans="7:8" x14ac:dyDescent="0.25">
      <c r="G1001"/>
      <c r="H1001"/>
    </row>
    <row r="1002" spans="7:8" x14ac:dyDescent="0.25">
      <c r="G1002"/>
      <c r="H1002"/>
    </row>
    <row r="1003" spans="7:8" x14ac:dyDescent="0.25">
      <c r="G1003"/>
      <c r="H1003"/>
    </row>
    <row r="1004" spans="7:8" x14ac:dyDescent="0.25">
      <c r="G1004"/>
      <c r="H1004"/>
    </row>
    <row r="1005" spans="7:8" x14ac:dyDescent="0.25">
      <c r="G1005"/>
      <c r="H1005"/>
    </row>
    <row r="1006" spans="7:8" x14ac:dyDescent="0.25">
      <c r="G1006"/>
      <c r="H1006"/>
    </row>
    <row r="1007" spans="7:8" x14ac:dyDescent="0.25">
      <c r="G1007"/>
      <c r="H1007"/>
    </row>
    <row r="1008" spans="7:8" x14ac:dyDescent="0.25">
      <c r="G1008"/>
      <c r="H1008"/>
    </row>
    <row r="1009" spans="7:8" x14ac:dyDescent="0.25">
      <c r="G1009"/>
      <c r="H1009"/>
    </row>
    <row r="1010" spans="7:8" x14ac:dyDescent="0.25">
      <c r="G1010"/>
      <c r="H1010"/>
    </row>
    <row r="1011" spans="7:8" x14ac:dyDescent="0.25">
      <c r="G1011"/>
      <c r="H1011"/>
    </row>
    <row r="1012" spans="7:8" x14ac:dyDescent="0.25">
      <c r="G1012"/>
      <c r="H1012"/>
    </row>
    <row r="1013" spans="7:8" x14ac:dyDescent="0.25">
      <c r="G1013"/>
      <c r="H1013"/>
    </row>
    <row r="1014" spans="7:8" x14ac:dyDescent="0.25">
      <c r="G1014"/>
      <c r="H1014"/>
    </row>
    <row r="1015" spans="7:8" x14ac:dyDescent="0.25">
      <c r="G1015"/>
      <c r="H1015"/>
    </row>
    <row r="1016" spans="7:8" x14ac:dyDescent="0.25">
      <c r="G1016"/>
      <c r="H1016"/>
    </row>
    <row r="1017" spans="7:8" x14ac:dyDescent="0.25">
      <c r="G1017"/>
      <c r="H1017"/>
    </row>
    <row r="1018" spans="7:8" x14ac:dyDescent="0.25">
      <c r="G1018"/>
      <c r="H1018"/>
    </row>
    <row r="1019" spans="7:8" x14ac:dyDescent="0.25">
      <c r="G1019"/>
      <c r="H1019"/>
    </row>
    <row r="1020" spans="7:8" x14ac:dyDescent="0.25">
      <c r="G1020"/>
      <c r="H1020"/>
    </row>
    <row r="1021" spans="7:8" x14ac:dyDescent="0.25">
      <c r="G1021"/>
      <c r="H1021"/>
    </row>
    <row r="1022" spans="7:8" x14ac:dyDescent="0.25">
      <c r="G1022"/>
      <c r="H1022"/>
    </row>
    <row r="1023" spans="7:8" x14ac:dyDescent="0.25">
      <c r="G1023"/>
      <c r="H1023"/>
    </row>
    <row r="1024" spans="7:8" x14ac:dyDescent="0.25">
      <c r="G1024"/>
      <c r="H1024"/>
    </row>
    <row r="1025" spans="7:8" x14ac:dyDescent="0.25">
      <c r="G1025"/>
      <c r="H1025"/>
    </row>
    <row r="1026" spans="7:8" x14ac:dyDescent="0.25">
      <c r="G1026"/>
      <c r="H1026"/>
    </row>
    <row r="1027" spans="7:8" x14ac:dyDescent="0.25">
      <c r="G1027"/>
      <c r="H1027"/>
    </row>
    <row r="1028" spans="7:8" x14ac:dyDescent="0.25">
      <c r="G1028"/>
      <c r="H1028"/>
    </row>
    <row r="1029" spans="7:8" x14ac:dyDescent="0.25">
      <c r="G1029"/>
      <c r="H1029"/>
    </row>
    <row r="1030" spans="7:8" x14ac:dyDescent="0.25">
      <c r="G1030"/>
      <c r="H1030"/>
    </row>
    <row r="1031" spans="7:8" x14ac:dyDescent="0.25">
      <c r="G1031"/>
      <c r="H1031"/>
    </row>
    <row r="1032" spans="7:8" x14ac:dyDescent="0.25">
      <c r="G1032"/>
      <c r="H1032"/>
    </row>
    <row r="1033" spans="7:8" x14ac:dyDescent="0.25">
      <c r="G1033"/>
      <c r="H1033"/>
    </row>
    <row r="1034" spans="7:8" x14ac:dyDescent="0.25">
      <c r="G1034"/>
      <c r="H1034"/>
    </row>
    <row r="1035" spans="7:8" x14ac:dyDescent="0.25">
      <c r="G1035"/>
      <c r="H1035"/>
    </row>
    <row r="1036" spans="7:8" x14ac:dyDescent="0.25">
      <c r="G1036"/>
      <c r="H1036"/>
    </row>
    <row r="1037" spans="7:8" x14ac:dyDescent="0.25">
      <c r="G1037"/>
      <c r="H1037"/>
    </row>
    <row r="1038" spans="7:8" x14ac:dyDescent="0.25">
      <c r="G1038"/>
      <c r="H1038"/>
    </row>
    <row r="1039" spans="7:8" x14ac:dyDescent="0.25">
      <c r="G1039"/>
      <c r="H1039"/>
    </row>
    <row r="1040" spans="7:8" x14ac:dyDescent="0.25">
      <c r="G1040"/>
      <c r="H1040"/>
    </row>
    <row r="1041" spans="7:8" x14ac:dyDescent="0.25">
      <c r="G1041"/>
      <c r="H1041"/>
    </row>
    <row r="1042" spans="7:8" x14ac:dyDescent="0.25">
      <c r="G1042"/>
      <c r="H1042"/>
    </row>
    <row r="1043" spans="7:8" x14ac:dyDescent="0.25">
      <c r="G1043"/>
      <c r="H1043"/>
    </row>
    <row r="1044" spans="7:8" x14ac:dyDescent="0.25">
      <c r="G1044"/>
      <c r="H1044"/>
    </row>
    <row r="1045" spans="7:8" x14ac:dyDescent="0.25">
      <c r="G1045"/>
      <c r="H1045"/>
    </row>
    <row r="1046" spans="7:8" x14ac:dyDescent="0.25">
      <c r="G1046"/>
      <c r="H1046"/>
    </row>
    <row r="1047" spans="7:8" x14ac:dyDescent="0.25">
      <c r="G1047"/>
      <c r="H1047"/>
    </row>
    <row r="1048" spans="7:8" x14ac:dyDescent="0.25">
      <c r="G1048"/>
      <c r="H1048"/>
    </row>
    <row r="1049" spans="7:8" x14ac:dyDescent="0.25">
      <c r="G1049"/>
      <c r="H1049"/>
    </row>
    <row r="1050" spans="7:8" x14ac:dyDescent="0.25">
      <c r="G1050"/>
      <c r="H1050"/>
    </row>
    <row r="1051" spans="7:8" x14ac:dyDescent="0.25">
      <c r="G1051"/>
      <c r="H1051"/>
    </row>
    <row r="1052" spans="7:8" x14ac:dyDescent="0.25">
      <c r="G1052"/>
      <c r="H1052"/>
    </row>
    <row r="1053" spans="7:8" x14ac:dyDescent="0.25">
      <c r="G1053"/>
      <c r="H1053"/>
    </row>
    <row r="1054" spans="7:8" x14ac:dyDescent="0.25">
      <c r="G1054"/>
      <c r="H1054"/>
    </row>
    <row r="1055" spans="7:8" x14ac:dyDescent="0.25">
      <c r="G1055"/>
      <c r="H1055"/>
    </row>
    <row r="1056" spans="7:8" x14ac:dyDescent="0.25">
      <c r="G1056"/>
      <c r="H1056"/>
    </row>
    <row r="1057" spans="7:8" x14ac:dyDescent="0.25">
      <c r="G1057"/>
      <c r="H1057"/>
    </row>
    <row r="1058" spans="7:8" x14ac:dyDescent="0.25">
      <c r="G1058"/>
      <c r="H1058"/>
    </row>
    <row r="1059" spans="7:8" x14ac:dyDescent="0.25">
      <c r="G1059"/>
      <c r="H1059"/>
    </row>
    <row r="1060" spans="7:8" x14ac:dyDescent="0.25">
      <c r="G1060"/>
      <c r="H1060"/>
    </row>
    <row r="1061" spans="7:8" x14ac:dyDescent="0.25">
      <c r="G1061"/>
      <c r="H1061"/>
    </row>
    <row r="1062" spans="7:8" x14ac:dyDescent="0.25">
      <c r="G1062"/>
      <c r="H1062"/>
    </row>
    <row r="1063" spans="7:8" x14ac:dyDescent="0.25">
      <c r="G1063"/>
      <c r="H1063"/>
    </row>
    <row r="1064" spans="7:8" x14ac:dyDescent="0.25">
      <c r="G1064"/>
      <c r="H1064"/>
    </row>
    <row r="1065" spans="7:8" x14ac:dyDescent="0.25">
      <c r="G1065"/>
      <c r="H1065"/>
    </row>
    <row r="1066" spans="7:8" x14ac:dyDescent="0.25">
      <c r="G1066"/>
      <c r="H1066"/>
    </row>
    <row r="1067" spans="7:8" x14ac:dyDescent="0.25">
      <c r="G1067"/>
      <c r="H1067"/>
    </row>
    <row r="1068" spans="7:8" x14ac:dyDescent="0.25">
      <c r="G1068"/>
      <c r="H1068"/>
    </row>
    <row r="1069" spans="7:8" x14ac:dyDescent="0.25">
      <c r="G1069"/>
      <c r="H1069"/>
    </row>
    <row r="1070" spans="7:8" x14ac:dyDescent="0.25">
      <c r="G1070"/>
      <c r="H1070"/>
    </row>
    <row r="1071" spans="7:8" x14ac:dyDescent="0.25">
      <c r="G1071"/>
      <c r="H1071"/>
    </row>
    <row r="1072" spans="7:8" x14ac:dyDescent="0.25">
      <c r="G1072"/>
      <c r="H1072"/>
    </row>
    <row r="1073" spans="7:8" x14ac:dyDescent="0.25">
      <c r="G1073"/>
      <c r="H1073"/>
    </row>
    <row r="1074" spans="7:8" x14ac:dyDescent="0.25">
      <c r="G1074"/>
      <c r="H1074"/>
    </row>
    <row r="1075" spans="7:8" x14ac:dyDescent="0.25">
      <c r="G1075"/>
      <c r="H1075"/>
    </row>
    <row r="1076" spans="7:8" x14ac:dyDescent="0.25">
      <c r="G1076"/>
      <c r="H1076"/>
    </row>
    <row r="1077" spans="7:8" x14ac:dyDescent="0.25">
      <c r="G1077"/>
      <c r="H1077"/>
    </row>
    <row r="1078" spans="7:8" x14ac:dyDescent="0.25">
      <c r="G1078"/>
      <c r="H1078"/>
    </row>
    <row r="1079" spans="7:8" x14ac:dyDescent="0.25">
      <c r="G1079"/>
      <c r="H1079"/>
    </row>
    <row r="1080" spans="7:8" x14ac:dyDescent="0.25">
      <c r="G1080"/>
      <c r="H1080"/>
    </row>
    <row r="1081" spans="7:8" x14ac:dyDescent="0.25">
      <c r="G1081"/>
      <c r="H1081"/>
    </row>
    <row r="1082" spans="7:8" x14ac:dyDescent="0.25">
      <c r="G1082"/>
      <c r="H1082"/>
    </row>
    <row r="1083" spans="7:8" x14ac:dyDescent="0.25">
      <c r="G1083"/>
      <c r="H1083"/>
    </row>
    <row r="1084" spans="7:8" x14ac:dyDescent="0.25">
      <c r="G1084"/>
      <c r="H1084"/>
    </row>
    <row r="1085" spans="7:8" x14ac:dyDescent="0.25">
      <c r="G1085"/>
      <c r="H1085"/>
    </row>
    <row r="1086" spans="7:8" x14ac:dyDescent="0.25">
      <c r="G1086"/>
      <c r="H1086"/>
    </row>
    <row r="1087" spans="7:8" x14ac:dyDescent="0.25">
      <c r="G1087"/>
      <c r="H1087"/>
    </row>
    <row r="1088" spans="7:8" x14ac:dyDescent="0.25">
      <c r="G1088"/>
      <c r="H1088"/>
    </row>
    <row r="1089" spans="7:8" x14ac:dyDescent="0.25">
      <c r="G1089"/>
      <c r="H1089"/>
    </row>
    <row r="1090" spans="7:8" x14ac:dyDescent="0.25">
      <c r="G1090"/>
      <c r="H1090"/>
    </row>
    <row r="1091" spans="7:8" x14ac:dyDescent="0.25">
      <c r="G1091"/>
      <c r="H1091"/>
    </row>
    <row r="1092" spans="7:8" x14ac:dyDescent="0.25">
      <c r="G1092"/>
      <c r="H1092"/>
    </row>
    <row r="1093" spans="7:8" x14ac:dyDescent="0.25">
      <c r="G1093"/>
      <c r="H1093"/>
    </row>
    <row r="1094" spans="7:8" x14ac:dyDescent="0.25">
      <c r="G1094"/>
      <c r="H1094"/>
    </row>
    <row r="1095" spans="7:8" x14ac:dyDescent="0.25">
      <c r="G1095"/>
      <c r="H1095"/>
    </row>
    <row r="1096" spans="7:8" x14ac:dyDescent="0.25">
      <c r="G1096"/>
      <c r="H1096"/>
    </row>
    <row r="1097" spans="7:8" x14ac:dyDescent="0.25">
      <c r="G1097"/>
      <c r="H1097"/>
    </row>
    <row r="1098" spans="7:8" x14ac:dyDescent="0.25">
      <c r="G1098"/>
      <c r="H1098"/>
    </row>
    <row r="1099" spans="7:8" x14ac:dyDescent="0.25">
      <c r="G1099"/>
      <c r="H1099"/>
    </row>
    <row r="1100" spans="7:8" x14ac:dyDescent="0.25">
      <c r="G1100"/>
      <c r="H1100"/>
    </row>
    <row r="1101" spans="7:8" x14ac:dyDescent="0.25">
      <c r="G1101"/>
      <c r="H1101"/>
    </row>
    <row r="1102" spans="7:8" x14ac:dyDescent="0.25">
      <c r="G1102"/>
      <c r="H1102"/>
    </row>
    <row r="1103" spans="7:8" x14ac:dyDescent="0.25">
      <c r="G1103"/>
      <c r="H1103"/>
    </row>
    <row r="1104" spans="7:8" x14ac:dyDescent="0.25">
      <c r="G1104"/>
      <c r="H1104"/>
    </row>
    <row r="1105" spans="7:8" x14ac:dyDescent="0.25">
      <c r="G1105"/>
      <c r="H1105"/>
    </row>
    <row r="1106" spans="7:8" x14ac:dyDescent="0.25">
      <c r="G1106"/>
      <c r="H1106"/>
    </row>
    <row r="1107" spans="7:8" x14ac:dyDescent="0.25">
      <c r="G1107"/>
      <c r="H1107"/>
    </row>
    <row r="1108" spans="7:8" x14ac:dyDescent="0.25">
      <c r="G1108"/>
      <c r="H1108"/>
    </row>
    <row r="1109" spans="7:8" x14ac:dyDescent="0.25">
      <c r="G1109"/>
      <c r="H1109"/>
    </row>
    <row r="1110" spans="7:8" x14ac:dyDescent="0.25">
      <c r="G1110"/>
      <c r="H1110"/>
    </row>
    <row r="1111" spans="7:8" x14ac:dyDescent="0.25">
      <c r="G1111"/>
      <c r="H1111"/>
    </row>
    <row r="1112" spans="7:8" x14ac:dyDescent="0.25">
      <c r="G1112"/>
      <c r="H1112"/>
    </row>
    <row r="1113" spans="7:8" x14ac:dyDescent="0.25">
      <c r="G1113"/>
      <c r="H1113"/>
    </row>
    <row r="1114" spans="7:8" x14ac:dyDescent="0.25">
      <c r="G1114"/>
      <c r="H1114"/>
    </row>
    <row r="1115" spans="7:8" x14ac:dyDescent="0.25">
      <c r="G1115"/>
      <c r="H1115"/>
    </row>
    <row r="1116" spans="7:8" x14ac:dyDescent="0.25">
      <c r="G1116"/>
      <c r="H1116"/>
    </row>
    <row r="1117" spans="7:8" x14ac:dyDescent="0.25">
      <c r="G1117"/>
      <c r="H1117"/>
    </row>
    <row r="1118" spans="7:8" x14ac:dyDescent="0.25">
      <c r="G1118"/>
      <c r="H1118"/>
    </row>
    <row r="1119" spans="7:8" x14ac:dyDescent="0.25">
      <c r="G1119"/>
      <c r="H1119"/>
    </row>
    <row r="1120" spans="7:8" x14ac:dyDescent="0.25">
      <c r="G1120"/>
      <c r="H1120"/>
    </row>
    <row r="1121" spans="7:8" x14ac:dyDescent="0.25">
      <c r="G1121"/>
      <c r="H1121"/>
    </row>
    <row r="1122" spans="7:8" x14ac:dyDescent="0.25">
      <c r="G1122"/>
      <c r="H1122"/>
    </row>
    <row r="1123" spans="7:8" x14ac:dyDescent="0.25">
      <c r="G1123"/>
      <c r="H1123"/>
    </row>
    <row r="1124" spans="7:8" x14ac:dyDescent="0.25">
      <c r="G1124"/>
      <c r="H1124"/>
    </row>
    <row r="1125" spans="7:8" x14ac:dyDescent="0.25">
      <c r="G1125"/>
      <c r="H1125"/>
    </row>
    <row r="1126" spans="7:8" x14ac:dyDescent="0.25">
      <c r="G1126"/>
      <c r="H1126"/>
    </row>
    <row r="1127" spans="7:8" x14ac:dyDescent="0.25">
      <c r="G1127"/>
      <c r="H1127"/>
    </row>
    <row r="1128" spans="7:8" x14ac:dyDescent="0.25">
      <c r="G1128"/>
      <c r="H1128"/>
    </row>
    <row r="1129" spans="7:8" x14ac:dyDescent="0.25">
      <c r="G1129"/>
      <c r="H1129"/>
    </row>
    <row r="1130" spans="7:8" x14ac:dyDescent="0.25">
      <c r="G1130"/>
      <c r="H1130"/>
    </row>
    <row r="1131" spans="7:8" x14ac:dyDescent="0.25">
      <c r="G1131"/>
      <c r="H1131"/>
    </row>
    <row r="1132" spans="7:8" x14ac:dyDescent="0.25">
      <c r="G1132"/>
      <c r="H1132"/>
    </row>
    <row r="1133" spans="7:8" x14ac:dyDescent="0.25">
      <c r="G1133"/>
      <c r="H1133"/>
    </row>
    <row r="1134" spans="7:8" x14ac:dyDescent="0.25">
      <c r="G1134"/>
      <c r="H1134"/>
    </row>
    <row r="1135" spans="7:8" x14ac:dyDescent="0.25">
      <c r="G1135"/>
      <c r="H1135"/>
    </row>
    <row r="1136" spans="7:8" x14ac:dyDescent="0.25">
      <c r="G1136"/>
      <c r="H1136"/>
    </row>
    <row r="1137" spans="7:8" x14ac:dyDescent="0.25">
      <c r="G1137"/>
      <c r="H1137"/>
    </row>
    <row r="1138" spans="7:8" x14ac:dyDescent="0.25">
      <c r="G1138"/>
      <c r="H1138"/>
    </row>
    <row r="1139" spans="7:8" x14ac:dyDescent="0.25">
      <c r="G1139"/>
      <c r="H1139"/>
    </row>
    <row r="1140" spans="7:8" x14ac:dyDescent="0.25">
      <c r="G1140"/>
      <c r="H1140"/>
    </row>
    <row r="1141" spans="7:8" x14ac:dyDescent="0.25">
      <c r="G1141"/>
      <c r="H1141"/>
    </row>
    <row r="1142" spans="7:8" x14ac:dyDescent="0.25">
      <c r="G1142"/>
      <c r="H1142"/>
    </row>
    <row r="1143" spans="7:8" x14ac:dyDescent="0.25">
      <c r="G1143"/>
      <c r="H1143"/>
    </row>
    <row r="1144" spans="7:8" x14ac:dyDescent="0.25">
      <c r="G1144"/>
      <c r="H1144"/>
    </row>
    <row r="1145" spans="7:8" x14ac:dyDescent="0.25">
      <c r="G1145"/>
      <c r="H1145"/>
    </row>
    <row r="1146" spans="7:8" x14ac:dyDescent="0.25">
      <c r="G1146"/>
      <c r="H1146"/>
    </row>
    <row r="1147" spans="7:8" x14ac:dyDescent="0.25">
      <c r="G1147"/>
      <c r="H1147"/>
    </row>
    <row r="1148" spans="7:8" x14ac:dyDescent="0.25">
      <c r="G1148"/>
      <c r="H1148"/>
    </row>
    <row r="1149" spans="7:8" x14ac:dyDescent="0.25">
      <c r="G1149"/>
      <c r="H1149"/>
    </row>
    <row r="1150" spans="7:8" x14ac:dyDescent="0.25">
      <c r="G1150"/>
      <c r="H1150"/>
    </row>
    <row r="1151" spans="7:8" x14ac:dyDescent="0.25">
      <c r="G1151"/>
      <c r="H1151"/>
    </row>
    <row r="1152" spans="7:8" x14ac:dyDescent="0.25">
      <c r="G1152"/>
      <c r="H1152"/>
    </row>
    <row r="1153" spans="7:8" x14ac:dyDescent="0.25">
      <c r="G1153"/>
      <c r="H1153"/>
    </row>
    <row r="1154" spans="7:8" x14ac:dyDescent="0.25">
      <c r="G1154"/>
      <c r="H1154"/>
    </row>
    <row r="1155" spans="7:8" x14ac:dyDescent="0.25">
      <c r="G1155"/>
      <c r="H1155"/>
    </row>
    <row r="1156" spans="7:8" x14ac:dyDescent="0.25">
      <c r="G1156"/>
      <c r="H1156"/>
    </row>
    <row r="1157" spans="7:8" x14ac:dyDescent="0.25">
      <c r="G1157"/>
      <c r="H1157"/>
    </row>
    <row r="1158" spans="7:8" x14ac:dyDescent="0.25">
      <c r="G1158"/>
      <c r="H1158"/>
    </row>
    <row r="1159" spans="7:8" x14ac:dyDescent="0.25">
      <c r="G1159"/>
      <c r="H1159"/>
    </row>
    <row r="1160" spans="7:8" x14ac:dyDescent="0.25">
      <c r="G1160"/>
      <c r="H1160"/>
    </row>
    <row r="1161" spans="7:8" x14ac:dyDescent="0.25">
      <c r="G1161"/>
      <c r="H1161"/>
    </row>
    <row r="1162" spans="7:8" x14ac:dyDescent="0.25">
      <c r="G1162"/>
      <c r="H1162"/>
    </row>
    <row r="1163" spans="7:8" x14ac:dyDescent="0.25">
      <c r="G1163"/>
      <c r="H1163"/>
    </row>
    <row r="1164" spans="7:8" x14ac:dyDescent="0.25">
      <c r="G1164"/>
      <c r="H1164"/>
    </row>
    <row r="1165" spans="7:8" x14ac:dyDescent="0.25">
      <c r="G1165"/>
      <c r="H1165"/>
    </row>
    <row r="1166" spans="7:8" x14ac:dyDescent="0.25">
      <c r="G1166"/>
      <c r="H1166"/>
    </row>
    <row r="1167" spans="7:8" x14ac:dyDescent="0.25">
      <c r="G1167"/>
      <c r="H1167"/>
    </row>
    <row r="1168" spans="7:8" x14ac:dyDescent="0.25">
      <c r="G1168"/>
      <c r="H1168"/>
    </row>
    <row r="1169" spans="7:8" x14ac:dyDescent="0.25">
      <c r="G1169"/>
      <c r="H1169"/>
    </row>
    <row r="1170" spans="7:8" x14ac:dyDescent="0.25">
      <c r="G1170"/>
      <c r="H1170"/>
    </row>
    <row r="1171" spans="7:8" x14ac:dyDescent="0.25">
      <c r="G1171"/>
      <c r="H1171"/>
    </row>
    <row r="1172" spans="7:8" x14ac:dyDescent="0.25">
      <c r="G1172"/>
      <c r="H1172"/>
    </row>
    <row r="1173" spans="7:8" x14ac:dyDescent="0.25">
      <c r="G1173"/>
      <c r="H1173"/>
    </row>
    <row r="1174" spans="7:8" x14ac:dyDescent="0.25">
      <c r="G1174"/>
      <c r="H1174"/>
    </row>
    <row r="1175" spans="7:8" x14ac:dyDescent="0.25">
      <c r="G1175"/>
      <c r="H1175"/>
    </row>
    <row r="1176" spans="7:8" x14ac:dyDescent="0.25">
      <c r="G1176"/>
      <c r="H1176"/>
    </row>
    <row r="1177" spans="7:8" x14ac:dyDescent="0.25">
      <c r="G1177"/>
      <c r="H1177"/>
    </row>
    <row r="1178" spans="7:8" x14ac:dyDescent="0.25">
      <c r="G1178"/>
      <c r="H1178"/>
    </row>
    <row r="1179" spans="7:8" x14ac:dyDescent="0.25">
      <c r="G1179"/>
      <c r="H1179"/>
    </row>
    <row r="1180" spans="7:8" x14ac:dyDescent="0.25">
      <c r="G1180"/>
      <c r="H1180"/>
    </row>
    <row r="1181" spans="7:8" x14ac:dyDescent="0.25">
      <c r="G1181"/>
      <c r="H1181"/>
    </row>
    <row r="1182" spans="7:8" x14ac:dyDescent="0.25">
      <c r="G1182"/>
      <c r="H1182"/>
    </row>
    <row r="1183" spans="7:8" x14ac:dyDescent="0.25">
      <c r="G1183"/>
      <c r="H1183"/>
    </row>
    <row r="1184" spans="7:8" x14ac:dyDescent="0.25">
      <c r="G1184"/>
      <c r="H1184"/>
    </row>
    <row r="1185" spans="7:8" x14ac:dyDescent="0.25">
      <c r="G1185"/>
      <c r="H1185"/>
    </row>
    <row r="1186" spans="7:8" x14ac:dyDescent="0.25">
      <c r="G1186"/>
      <c r="H1186"/>
    </row>
    <row r="1187" spans="7:8" x14ac:dyDescent="0.25">
      <c r="G1187"/>
      <c r="H1187"/>
    </row>
    <row r="1188" spans="7:8" x14ac:dyDescent="0.25">
      <c r="G1188"/>
      <c r="H1188"/>
    </row>
    <row r="1189" spans="7:8" x14ac:dyDescent="0.25">
      <c r="G1189"/>
      <c r="H1189"/>
    </row>
    <row r="1190" spans="7:8" x14ac:dyDescent="0.25">
      <c r="G1190"/>
      <c r="H1190"/>
    </row>
    <row r="1191" spans="7:8" x14ac:dyDescent="0.25">
      <c r="G1191"/>
      <c r="H1191"/>
    </row>
    <row r="1192" spans="7:8" x14ac:dyDescent="0.25">
      <c r="G1192"/>
      <c r="H1192"/>
    </row>
    <row r="1193" spans="7:8" x14ac:dyDescent="0.25">
      <c r="G1193"/>
      <c r="H1193"/>
    </row>
    <row r="1194" spans="7:8" x14ac:dyDescent="0.25">
      <c r="G1194"/>
      <c r="H1194"/>
    </row>
    <row r="1195" spans="7:8" x14ac:dyDescent="0.25">
      <c r="G1195"/>
      <c r="H1195"/>
    </row>
    <row r="1196" spans="7:8" x14ac:dyDescent="0.25">
      <c r="G1196"/>
      <c r="H1196"/>
    </row>
    <row r="1197" spans="7:8" x14ac:dyDescent="0.25">
      <c r="G1197"/>
      <c r="H1197"/>
    </row>
    <row r="1198" spans="7:8" x14ac:dyDescent="0.25">
      <c r="G1198"/>
      <c r="H1198"/>
    </row>
    <row r="1199" spans="7:8" x14ac:dyDescent="0.25">
      <c r="G1199"/>
      <c r="H1199"/>
    </row>
    <row r="1200" spans="7:8" x14ac:dyDescent="0.25">
      <c r="G1200"/>
      <c r="H1200"/>
    </row>
    <row r="1201" spans="7:8" x14ac:dyDescent="0.25">
      <c r="G1201"/>
      <c r="H1201"/>
    </row>
    <row r="1202" spans="7:8" x14ac:dyDescent="0.25">
      <c r="G1202"/>
      <c r="H1202"/>
    </row>
    <row r="1203" spans="7:8" x14ac:dyDescent="0.25">
      <c r="G1203"/>
      <c r="H1203"/>
    </row>
    <row r="1204" spans="7:8" x14ac:dyDescent="0.25">
      <c r="G1204"/>
      <c r="H1204"/>
    </row>
    <row r="1205" spans="7:8" x14ac:dyDescent="0.25">
      <c r="G1205"/>
      <c r="H1205"/>
    </row>
    <row r="1206" spans="7:8" x14ac:dyDescent="0.25">
      <c r="G1206"/>
      <c r="H1206"/>
    </row>
    <row r="1207" spans="7:8" x14ac:dyDescent="0.25">
      <c r="G1207"/>
      <c r="H1207"/>
    </row>
    <row r="1208" spans="7:8" x14ac:dyDescent="0.25">
      <c r="G1208"/>
      <c r="H1208"/>
    </row>
    <row r="1209" spans="7:8" x14ac:dyDescent="0.25">
      <c r="G1209"/>
      <c r="H1209"/>
    </row>
    <row r="1210" spans="7:8" x14ac:dyDescent="0.25">
      <c r="G1210"/>
      <c r="H1210"/>
    </row>
    <row r="1211" spans="7:8" x14ac:dyDescent="0.25">
      <c r="G1211"/>
      <c r="H1211"/>
    </row>
    <row r="1212" spans="7:8" x14ac:dyDescent="0.25">
      <c r="G1212"/>
      <c r="H1212"/>
    </row>
    <row r="1213" spans="7:8" x14ac:dyDescent="0.25">
      <c r="G1213"/>
      <c r="H1213"/>
    </row>
    <row r="1214" spans="7:8" x14ac:dyDescent="0.25">
      <c r="G1214"/>
      <c r="H1214"/>
    </row>
    <row r="1215" spans="7:8" x14ac:dyDescent="0.25">
      <c r="G1215"/>
      <c r="H1215"/>
    </row>
    <row r="1216" spans="7:8" x14ac:dyDescent="0.25">
      <c r="G1216"/>
      <c r="H1216"/>
    </row>
    <row r="1217" spans="7:8" x14ac:dyDescent="0.25">
      <c r="G1217"/>
      <c r="H1217"/>
    </row>
    <row r="1218" spans="7:8" x14ac:dyDescent="0.25">
      <c r="G1218"/>
      <c r="H1218"/>
    </row>
    <row r="1219" spans="7:8" x14ac:dyDescent="0.25">
      <c r="G1219"/>
      <c r="H1219"/>
    </row>
    <row r="1220" spans="7:8" x14ac:dyDescent="0.25">
      <c r="G1220"/>
      <c r="H1220"/>
    </row>
    <row r="1221" spans="7:8" x14ac:dyDescent="0.25">
      <c r="G1221"/>
      <c r="H1221"/>
    </row>
    <row r="1222" spans="7:8" x14ac:dyDescent="0.25">
      <c r="G1222"/>
      <c r="H1222"/>
    </row>
    <row r="1223" spans="7:8" x14ac:dyDescent="0.25">
      <c r="G1223"/>
      <c r="H1223"/>
    </row>
    <row r="1224" spans="7:8" x14ac:dyDescent="0.25">
      <c r="G1224"/>
      <c r="H1224"/>
    </row>
    <row r="1225" spans="7:8" x14ac:dyDescent="0.25">
      <c r="G1225"/>
      <c r="H1225"/>
    </row>
    <row r="1226" spans="7:8" x14ac:dyDescent="0.25">
      <c r="G1226"/>
      <c r="H1226"/>
    </row>
    <row r="1227" spans="7:8" x14ac:dyDescent="0.25">
      <c r="G1227"/>
      <c r="H1227"/>
    </row>
    <row r="1228" spans="7:8" x14ac:dyDescent="0.25">
      <c r="G1228"/>
      <c r="H1228"/>
    </row>
    <row r="1229" spans="7:8" x14ac:dyDescent="0.25">
      <c r="G1229"/>
      <c r="H1229"/>
    </row>
    <row r="1230" spans="7:8" x14ac:dyDescent="0.25">
      <c r="G1230"/>
      <c r="H1230"/>
    </row>
    <row r="1231" spans="7:8" x14ac:dyDescent="0.25">
      <c r="G1231"/>
      <c r="H1231"/>
    </row>
    <row r="1232" spans="7:8" x14ac:dyDescent="0.25">
      <c r="G1232"/>
      <c r="H1232"/>
    </row>
    <row r="1233" spans="7:8" x14ac:dyDescent="0.25">
      <c r="G1233"/>
      <c r="H1233"/>
    </row>
    <row r="1234" spans="7:8" x14ac:dyDescent="0.25">
      <c r="G1234"/>
      <c r="H1234"/>
    </row>
    <row r="1235" spans="7:8" x14ac:dyDescent="0.25">
      <c r="G1235"/>
      <c r="H1235"/>
    </row>
    <row r="1236" spans="7:8" x14ac:dyDescent="0.25">
      <c r="G1236"/>
      <c r="H1236"/>
    </row>
    <row r="1237" spans="7:8" x14ac:dyDescent="0.25">
      <c r="G1237"/>
      <c r="H1237"/>
    </row>
    <row r="1238" spans="7:8" x14ac:dyDescent="0.25">
      <c r="G1238"/>
      <c r="H1238"/>
    </row>
    <row r="1239" spans="7:8" x14ac:dyDescent="0.25">
      <c r="G1239"/>
      <c r="H1239"/>
    </row>
    <row r="1240" spans="7:8" x14ac:dyDescent="0.25">
      <c r="G1240"/>
      <c r="H1240"/>
    </row>
    <row r="1241" spans="7:8" x14ac:dyDescent="0.25">
      <c r="G1241"/>
      <c r="H1241"/>
    </row>
    <row r="1242" spans="7:8" x14ac:dyDescent="0.25">
      <c r="G1242"/>
      <c r="H1242"/>
    </row>
    <row r="1243" spans="7:8" x14ac:dyDescent="0.25">
      <c r="G1243"/>
      <c r="H1243"/>
    </row>
    <row r="1244" spans="7:8" x14ac:dyDescent="0.25">
      <c r="G1244"/>
      <c r="H1244"/>
    </row>
    <row r="1245" spans="7:8" x14ac:dyDescent="0.25">
      <c r="G1245"/>
      <c r="H1245"/>
    </row>
    <row r="1246" spans="7:8" x14ac:dyDescent="0.25">
      <c r="G1246"/>
      <c r="H1246"/>
    </row>
    <row r="1247" spans="7:8" x14ac:dyDescent="0.25">
      <c r="G1247"/>
      <c r="H1247"/>
    </row>
    <row r="1248" spans="7:8" x14ac:dyDescent="0.25">
      <c r="G1248"/>
      <c r="H1248"/>
    </row>
    <row r="1249" spans="7:8" x14ac:dyDescent="0.25">
      <c r="G1249"/>
      <c r="H1249"/>
    </row>
    <row r="1250" spans="7:8" x14ac:dyDescent="0.25">
      <c r="G1250"/>
      <c r="H1250"/>
    </row>
    <row r="1251" spans="7:8" x14ac:dyDescent="0.25">
      <c r="G1251"/>
      <c r="H1251"/>
    </row>
    <row r="1252" spans="7:8" x14ac:dyDescent="0.25">
      <c r="G1252"/>
      <c r="H1252"/>
    </row>
    <row r="1253" spans="7:8" x14ac:dyDescent="0.25">
      <c r="G1253"/>
      <c r="H1253"/>
    </row>
    <row r="1254" spans="7:8" x14ac:dyDescent="0.25">
      <c r="G1254"/>
      <c r="H1254"/>
    </row>
    <row r="1255" spans="7:8" x14ac:dyDescent="0.25">
      <c r="G1255"/>
      <c r="H1255"/>
    </row>
    <row r="1256" spans="7:8" x14ac:dyDescent="0.25">
      <c r="G1256"/>
      <c r="H1256"/>
    </row>
    <row r="1257" spans="7:8" x14ac:dyDescent="0.25">
      <c r="G1257"/>
      <c r="H1257"/>
    </row>
    <row r="1258" spans="7:8" x14ac:dyDescent="0.25">
      <c r="G1258"/>
      <c r="H1258"/>
    </row>
    <row r="1259" spans="7:8" x14ac:dyDescent="0.25">
      <c r="G1259"/>
      <c r="H1259"/>
    </row>
    <row r="1260" spans="7:8" x14ac:dyDescent="0.25">
      <c r="G1260"/>
      <c r="H1260"/>
    </row>
    <row r="1261" spans="7:8" x14ac:dyDescent="0.25">
      <c r="G1261"/>
      <c r="H1261"/>
    </row>
    <row r="1262" spans="7:8" x14ac:dyDescent="0.25">
      <c r="G1262"/>
      <c r="H1262"/>
    </row>
    <row r="1263" spans="7:8" x14ac:dyDescent="0.25">
      <c r="G1263"/>
      <c r="H1263"/>
    </row>
    <row r="1264" spans="7:8" x14ac:dyDescent="0.25">
      <c r="G1264"/>
      <c r="H1264"/>
    </row>
    <row r="1265" spans="7:8" x14ac:dyDescent="0.25">
      <c r="G1265"/>
      <c r="H1265"/>
    </row>
    <row r="1266" spans="7:8" x14ac:dyDescent="0.25">
      <c r="G1266"/>
      <c r="H1266"/>
    </row>
    <row r="1267" spans="7:8" x14ac:dyDescent="0.25">
      <c r="G1267"/>
      <c r="H1267"/>
    </row>
    <row r="1268" spans="7:8" x14ac:dyDescent="0.25">
      <c r="G1268"/>
      <c r="H1268"/>
    </row>
    <row r="1269" spans="7:8" x14ac:dyDescent="0.25">
      <c r="G1269"/>
      <c r="H1269"/>
    </row>
    <row r="1270" spans="7:8" x14ac:dyDescent="0.25">
      <c r="G1270"/>
      <c r="H1270"/>
    </row>
    <row r="1271" spans="7:8" x14ac:dyDescent="0.25">
      <c r="G1271"/>
      <c r="H1271"/>
    </row>
    <row r="1272" spans="7:8" x14ac:dyDescent="0.25">
      <c r="G1272"/>
      <c r="H1272"/>
    </row>
    <row r="1273" spans="7:8" x14ac:dyDescent="0.25">
      <c r="G1273"/>
      <c r="H1273"/>
    </row>
    <row r="1274" spans="7:8" x14ac:dyDescent="0.25">
      <c r="G1274"/>
      <c r="H1274"/>
    </row>
    <row r="1275" spans="7:8" x14ac:dyDescent="0.25">
      <c r="G1275"/>
      <c r="H1275"/>
    </row>
    <row r="1276" spans="7:8" x14ac:dyDescent="0.25">
      <c r="G1276"/>
      <c r="H1276"/>
    </row>
    <row r="1277" spans="7:8" x14ac:dyDescent="0.25">
      <c r="G1277"/>
      <c r="H1277"/>
    </row>
    <row r="1278" spans="7:8" x14ac:dyDescent="0.25">
      <c r="G1278"/>
      <c r="H1278"/>
    </row>
    <row r="1279" spans="7:8" x14ac:dyDescent="0.25">
      <c r="G1279"/>
      <c r="H1279"/>
    </row>
    <row r="1280" spans="7:8" x14ac:dyDescent="0.25">
      <c r="G1280"/>
      <c r="H1280"/>
    </row>
    <row r="1281" spans="7:8" x14ac:dyDescent="0.25">
      <c r="G1281"/>
      <c r="H1281"/>
    </row>
    <row r="1282" spans="7:8" x14ac:dyDescent="0.25">
      <c r="G1282"/>
      <c r="H1282"/>
    </row>
    <row r="1283" spans="7:8" x14ac:dyDescent="0.25">
      <c r="G1283"/>
      <c r="H1283"/>
    </row>
    <row r="1284" spans="7:8" x14ac:dyDescent="0.25">
      <c r="G1284"/>
      <c r="H1284"/>
    </row>
    <row r="1285" spans="7:8" x14ac:dyDescent="0.25">
      <c r="G1285"/>
      <c r="H1285"/>
    </row>
    <row r="1286" spans="7:8" x14ac:dyDescent="0.25">
      <c r="G1286"/>
      <c r="H1286"/>
    </row>
    <row r="1287" spans="7:8" x14ac:dyDescent="0.25">
      <c r="G1287"/>
      <c r="H1287"/>
    </row>
    <row r="1288" spans="7:8" x14ac:dyDescent="0.25">
      <c r="G1288"/>
      <c r="H1288"/>
    </row>
    <row r="1289" spans="7:8" x14ac:dyDescent="0.25">
      <c r="G1289"/>
      <c r="H1289"/>
    </row>
    <row r="1290" spans="7:8" x14ac:dyDescent="0.25">
      <c r="G1290"/>
      <c r="H1290"/>
    </row>
    <row r="1291" spans="7:8" x14ac:dyDescent="0.25">
      <c r="G1291"/>
      <c r="H1291"/>
    </row>
    <row r="1292" spans="7:8" x14ac:dyDescent="0.25">
      <c r="G1292"/>
      <c r="H1292"/>
    </row>
    <row r="1293" spans="7:8" x14ac:dyDescent="0.25">
      <c r="G1293"/>
      <c r="H1293"/>
    </row>
    <row r="1294" spans="7:8" x14ac:dyDescent="0.25">
      <c r="G1294"/>
      <c r="H1294"/>
    </row>
    <row r="1295" spans="7:8" x14ac:dyDescent="0.25">
      <c r="G1295"/>
      <c r="H1295"/>
    </row>
    <row r="1296" spans="7:8" x14ac:dyDescent="0.25">
      <c r="G1296"/>
      <c r="H1296"/>
    </row>
    <row r="1297" spans="7:8" x14ac:dyDescent="0.25">
      <c r="G1297"/>
      <c r="H1297"/>
    </row>
    <row r="1298" spans="7:8" x14ac:dyDescent="0.25">
      <c r="G1298"/>
      <c r="H1298"/>
    </row>
    <row r="1299" spans="7:8" x14ac:dyDescent="0.25">
      <c r="G1299"/>
      <c r="H1299"/>
    </row>
    <row r="1300" spans="7:8" x14ac:dyDescent="0.25">
      <c r="G1300"/>
      <c r="H1300"/>
    </row>
    <row r="1301" spans="7:8" x14ac:dyDescent="0.25">
      <c r="G1301"/>
      <c r="H1301"/>
    </row>
    <row r="1302" spans="7:8" x14ac:dyDescent="0.25">
      <c r="G1302"/>
      <c r="H1302"/>
    </row>
    <row r="1303" spans="7:8" x14ac:dyDescent="0.25">
      <c r="G1303"/>
      <c r="H1303"/>
    </row>
    <row r="1304" spans="7:8" x14ac:dyDescent="0.25">
      <c r="G1304"/>
      <c r="H1304"/>
    </row>
    <row r="1305" spans="7:8" x14ac:dyDescent="0.25">
      <c r="G1305"/>
      <c r="H1305"/>
    </row>
    <row r="1306" spans="7:8" x14ac:dyDescent="0.25">
      <c r="G1306"/>
      <c r="H1306"/>
    </row>
    <row r="1307" spans="7:8" x14ac:dyDescent="0.25">
      <c r="G1307"/>
      <c r="H1307"/>
    </row>
    <row r="1308" spans="7:8" x14ac:dyDescent="0.25">
      <c r="G1308"/>
      <c r="H1308"/>
    </row>
    <row r="1309" spans="7:8" x14ac:dyDescent="0.25">
      <c r="G1309"/>
      <c r="H1309"/>
    </row>
    <row r="1310" spans="7:8" x14ac:dyDescent="0.25">
      <c r="G1310"/>
      <c r="H1310"/>
    </row>
    <row r="1311" spans="7:8" x14ac:dyDescent="0.25">
      <c r="G1311"/>
      <c r="H1311"/>
    </row>
    <row r="1312" spans="7:8" x14ac:dyDescent="0.25">
      <c r="G1312"/>
      <c r="H1312"/>
    </row>
    <row r="1313" spans="7:8" x14ac:dyDescent="0.25">
      <c r="G1313"/>
      <c r="H1313"/>
    </row>
    <row r="1314" spans="7:8" x14ac:dyDescent="0.25">
      <c r="G1314"/>
      <c r="H1314"/>
    </row>
    <row r="1315" spans="7:8" x14ac:dyDescent="0.25">
      <c r="G1315"/>
      <c r="H1315"/>
    </row>
    <row r="1316" spans="7:8" x14ac:dyDescent="0.25">
      <c r="G1316"/>
      <c r="H1316"/>
    </row>
    <row r="1317" spans="7:8" x14ac:dyDescent="0.25">
      <c r="G1317"/>
      <c r="H1317"/>
    </row>
    <row r="1318" spans="7:8" x14ac:dyDescent="0.25">
      <c r="G1318"/>
      <c r="H1318"/>
    </row>
    <row r="1319" spans="7:8" x14ac:dyDescent="0.25">
      <c r="G1319"/>
      <c r="H1319"/>
    </row>
    <row r="1320" spans="7:8" x14ac:dyDescent="0.25">
      <c r="G1320"/>
      <c r="H1320"/>
    </row>
    <row r="1321" spans="7:8" x14ac:dyDescent="0.25">
      <c r="G1321"/>
      <c r="H1321"/>
    </row>
    <row r="1322" spans="7:8" x14ac:dyDescent="0.25">
      <c r="G1322"/>
      <c r="H1322"/>
    </row>
    <row r="1323" spans="7:8" x14ac:dyDescent="0.25">
      <c r="G1323"/>
      <c r="H1323"/>
    </row>
    <row r="1324" spans="7:8" x14ac:dyDescent="0.25">
      <c r="G1324"/>
      <c r="H1324"/>
    </row>
    <row r="1325" spans="7:8" x14ac:dyDescent="0.25">
      <c r="G1325"/>
      <c r="H1325"/>
    </row>
    <row r="1326" spans="7:8" x14ac:dyDescent="0.25">
      <c r="G1326"/>
      <c r="H1326"/>
    </row>
    <row r="1327" spans="7:8" x14ac:dyDescent="0.25">
      <c r="G1327"/>
      <c r="H1327"/>
    </row>
    <row r="1328" spans="7:8" x14ac:dyDescent="0.25">
      <c r="G1328"/>
      <c r="H1328"/>
    </row>
    <row r="1329" spans="7:8" x14ac:dyDescent="0.25">
      <c r="G1329"/>
      <c r="H1329"/>
    </row>
    <row r="1330" spans="7:8" x14ac:dyDescent="0.25">
      <c r="G1330"/>
      <c r="H1330"/>
    </row>
    <row r="1331" spans="7:8" x14ac:dyDescent="0.25">
      <c r="G1331"/>
      <c r="H1331"/>
    </row>
    <row r="1332" spans="7:8" x14ac:dyDescent="0.25">
      <c r="G1332"/>
      <c r="H1332"/>
    </row>
    <row r="1333" spans="7:8" x14ac:dyDescent="0.25">
      <c r="G1333"/>
      <c r="H1333"/>
    </row>
    <row r="1334" spans="7:8" x14ac:dyDescent="0.25">
      <c r="G1334"/>
      <c r="H1334"/>
    </row>
    <row r="1335" spans="7:8" x14ac:dyDescent="0.25">
      <c r="G1335"/>
      <c r="H1335"/>
    </row>
    <row r="1336" spans="7:8" x14ac:dyDescent="0.25">
      <c r="G1336"/>
      <c r="H1336"/>
    </row>
    <row r="1337" spans="7:8" x14ac:dyDescent="0.25">
      <c r="G1337"/>
      <c r="H1337"/>
    </row>
    <row r="1338" spans="7:8" x14ac:dyDescent="0.25">
      <c r="G1338"/>
      <c r="H1338"/>
    </row>
    <row r="1339" spans="7:8" x14ac:dyDescent="0.25">
      <c r="G1339"/>
      <c r="H1339"/>
    </row>
    <row r="1340" spans="7:8" x14ac:dyDescent="0.25">
      <c r="G1340"/>
      <c r="H1340"/>
    </row>
    <row r="1341" spans="7:8" x14ac:dyDescent="0.25">
      <c r="G1341"/>
      <c r="H1341"/>
    </row>
    <row r="1342" spans="7:8" x14ac:dyDescent="0.25">
      <c r="G1342"/>
      <c r="H1342"/>
    </row>
    <row r="1343" spans="7:8" x14ac:dyDescent="0.25">
      <c r="G1343"/>
      <c r="H1343"/>
    </row>
    <row r="1344" spans="7:8" x14ac:dyDescent="0.25">
      <c r="G1344"/>
      <c r="H1344"/>
    </row>
    <row r="1345" spans="7:8" x14ac:dyDescent="0.25">
      <c r="G1345"/>
      <c r="H1345"/>
    </row>
    <row r="1346" spans="7:8" x14ac:dyDescent="0.25">
      <c r="G1346"/>
      <c r="H1346"/>
    </row>
    <row r="1347" spans="7:8" x14ac:dyDescent="0.25">
      <c r="G1347"/>
      <c r="H1347"/>
    </row>
    <row r="1348" spans="7:8" x14ac:dyDescent="0.25">
      <c r="G1348"/>
      <c r="H1348"/>
    </row>
    <row r="1349" spans="7:8" x14ac:dyDescent="0.25">
      <c r="G1349"/>
      <c r="H1349"/>
    </row>
    <row r="1350" spans="7:8" x14ac:dyDescent="0.25">
      <c r="G1350"/>
      <c r="H1350"/>
    </row>
    <row r="1351" spans="7:8" x14ac:dyDescent="0.25">
      <c r="G1351"/>
      <c r="H1351"/>
    </row>
    <row r="1352" spans="7:8" x14ac:dyDescent="0.25">
      <c r="G1352"/>
      <c r="H1352"/>
    </row>
    <row r="1353" spans="7:8" x14ac:dyDescent="0.25">
      <c r="G1353"/>
      <c r="H1353"/>
    </row>
    <row r="1354" spans="7:8" x14ac:dyDescent="0.25">
      <c r="G1354"/>
      <c r="H1354"/>
    </row>
    <row r="1355" spans="7:8" x14ac:dyDescent="0.25">
      <c r="G1355"/>
      <c r="H1355"/>
    </row>
    <row r="1356" spans="7:8" x14ac:dyDescent="0.25">
      <c r="G1356"/>
      <c r="H1356"/>
    </row>
    <row r="1357" spans="7:8" x14ac:dyDescent="0.25">
      <c r="G1357"/>
      <c r="H1357"/>
    </row>
    <row r="1358" spans="7:8" x14ac:dyDescent="0.25">
      <c r="G1358"/>
      <c r="H1358"/>
    </row>
    <row r="1359" spans="7:8" x14ac:dyDescent="0.25">
      <c r="G1359"/>
      <c r="H1359"/>
    </row>
    <row r="1360" spans="7:8" x14ac:dyDescent="0.25">
      <c r="G1360"/>
      <c r="H1360"/>
    </row>
    <row r="1361" spans="7:8" x14ac:dyDescent="0.25">
      <c r="G1361"/>
      <c r="H1361"/>
    </row>
    <row r="1362" spans="7:8" x14ac:dyDescent="0.25">
      <c r="G1362"/>
      <c r="H1362"/>
    </row>
    <row r="1363" spans="7:8" x14ac:dyDescent="0.25">
      <c r="G1363"/>
      <c r="H1363"/>
    </row>
    <row r="1364" spans="7:8" x14ac:dyDescent="0.25">
      <c r="G1364"/>
      <c r="H1364"/>
    </row>
    <row r="1365" spans="7:8" x14ac:dyDescent="0.25">
      <c r="G1365"/>
      <c r="H1365"/>
    </row>
    <row r="1366" spans="7:8" x14ac:dyDescent="0.25">
      <c r="G1366"/>
      <c r="H1366"/>
    </row>
    <row r="1367" spans="7:8" x14ac:dyDescent="0.25">
      <c r="G1367"/>
      <c r="H1367"/>
    </row>
    <row r="1368" spans="7:8" x14ac:dyDescent="0.25">
      <c r="G1368"/>
      <c r="H1368"/>
    </row>
    <row r="1369" spans="7:8" x14ac:dyDescent="0.25">
      <c r="G1369"/>
      <c r="H1369"/>
    </row>
    <row r="1370" spans="7:8" x14ac:dyDescent="0.25">
      <c r="G1370"/>
      <c r="H1370"/>
    </row>
    <row r="1371" spans="7:8" x14ac:dyDescent="0.25">
      <c r="G1371"/>
      <c r="H1371"/>
    </row>
    <row r="1372" spans="7:8" x14ac:dyDescent="0.25">
      <c r="G1372"/>
      <c r="H1372"/>
    </row>
    <row r="1373" spans="7:8" x14ac:dyDescent="0.25">
      <c r="G1373"/>
      <c r="H1373"/>
    </row>
    <row r="1374" spans="7:8" x14ac:dyDescent="0.25">
      <c r="G1374"/>
      <c r="H1374"/>
    </row>
    <row r="1375" spans="7:8" x14ac:dyDescent="0.25">
      <c r="G1375"/>
      <c r="H1375"/>
    </row>
    <row r="1376" spans="7:8" x14ac:dyDescent="0.25">
      <c r="G1376"/>
      <c r="H1376"/>
    </row>
    <row r="1377" spans="7:8" x14ac:dyDescent="0.25">
      <c r="G1377"/>
      <c r="H1377"/>
    </row>
    <row r="1378" spans="7:8" x14ac:dyDescent="0.25">
      <c r="G1378"/>
      <c r="H1378"/>
    </row>
    <row r="1379" spans="7:8" x14ac:dyDescent="0.25">
      <c r="G1379"/>
      <c r="H1379"/>
    </row>
    <row r="1380" spans="7:8" x14ac:dyDescent="0.25">
      <c r="G1380"/>
      <c r="H1380"/>
    </row>
    <row r="1381" spans="7:8" x14ac:dyDescent="0.25">
      <c r="G1381"/>
      <c r="H1381"/>
    </row>
    <row r="1382" spans="7:8" x14ac:dyDescent="0.25">
      <c r="G1382"/>
      <c r="H1382"/>
    </row>
    <row r="1383" spans="7:8" x14ac:dyDescent="0.25">
      <c r="G1383"/>
      <c r="H1383"/>
    </row>
    <row r="1384" spans="7:8" x14ac:dyDescent="0.25">
      <c r="G1384"/>
      <c r="H1384"/>
    </row>
    <row r="1385" spans="7:8" x14ac:dyDescent="0.25">
      <c r="G1385"/>
      <c r="H1385"/>
    </row>
    <row r="1386" spans="7:8" x14ac:dyDescent="0.25">
      <c r="G1386"/>
      <c r="H1386"/>
    </row>
    <row r="1387" spans="7:8" x14ac:dyDescent="0.25">
      <c r="G1387"/>
      <c r="H1387"/>
    </row>
    <row r="1388" spans="7:8" x14ac:dyDescent="0.25">
      <c r="G1388"/>
      <c r="H1388"/>
    </row>
    <row r="1389" spans="7:8" x14ac:dyDescent="0.25">
      <c r="G1389"/>
      <c r="H1389"/>
    </row>
    <row r="1390" spans="7:8" x14ac:dyDescent="0.25">
      <c r="G1390"/>
      <c r="H1390"/>
    </row>
    <row r="1391" spans="7:8" x14ac:dyDescent="0.25">
      <c r="G1391"/>
      <c r="H1391"/>
    </row>
    <row r="1392" spans="7:8" x14ac:dyDescent="0.25">
      <c r="G1392"/>
      <c r="H1392"/>
    </row>
    <row r="1393" spans="7:8" x14ac:dyDescent="0.25">
      <c r="G1393"/>
      <c r="H1393"/>
    </row>
    <row r="1394" spans="7:8" x14ac:dyDescent="0.25">
      <c r="G1394"/>
      <c r="H1394"/>
    </row>
    <row r="1395" spans="7:8" x14ac:dyDescent="0.25">
      <c r="G1395"/>
      <c r="H1395"/>
    </row>
    <row r="1396" spans="7:8" x14ac:dyDescent="0.25">
      <c r="G1396"/>
      <c r="H1396"/>
    </row>
    <row r="1397" spans="7:8" x14ac:dyDescent="0.25">
      <c r="G1397"/>
      <c r="H1397"/>
    </row>
    <row r="1398" spans="7:8" x14ac:dyDescent="0.25">
      <c r="G1398"/>
      <c r="H1398"/>
    </row>
    <row r="1399" spans="7:8" x14ac:dyDescent="0.25">
      <c r="G1399"/>
      <c r="H1399"/>
    </row>
    <row r="1400" spans="7:8" x14ac:dyDescent="0.25">
      <c r="G1400"/>
      <c r="H1400"/>
    </row>
    <row r="1401" spans="7:8" x14ac:dyDescent="0.25">
      <c r="G1401"/>
      <c r="H1401"/>
    </row>
    <row r="1402" spans="7:8" x14ac:dyDescent="0.25">
      <c r="G1402"/>
      <c r="H1402"/>
    </row>
    <row r="1403" spans="7:8" x14ac:dyDescent="0.25">
      <c r="G1403"/>
      <c r="H1403"/>
    </row>
    <row r="1404" spans="7:8" x14ac:dyDescent="0.25">
      <c r="G1404"/>
      <c r="H1404"/>
    </row>
    <row r="1405" spans="7:8" x14ac:dyDescent="0.25">
      <c r="G1405"/>
      <c r="H1405"/>
    </row>
    <row r="1406" spans="7:8" x14ac:dyDescent="0.25">
      <c r="G1406"/>
      <c r="H1406"/>
    </row>
    <row r="1407" spans="7:8" x14ac:dyDescent="0.25">
      <c r="G1407"/>
      <c r="H1407"/>
    </row>
    <row r="1408" spans="7:8" x14ac:dyDescent="0.25">
      <c r="G1408"/>
      <c r="H1408"/>
    </row>
    <row r="1409" spans="7:8" x14ac:dyDescent="0.25">
      <c r="G1409"/>
      <c r="H1409"/>
    </row>
    <row r="1410" spans="7:8" x14ac:dyDescent="0.25">
      <c r="G1410"/>
      <c r="H1410"/>
    </row>
    <row r="1411" spans="7:8" x14ac:dyDescent="0.25">
      <c r="G1411"/>
      <c r="H1411"/>
    </row>
    <row r="1412" spans="7:8" x14ac:dyDescent="0.25">
      <c r="G1412"/>
      <c r="H1412"/>
    </row>
    <row r="1413" spans="7:8" x14ac:dyDescent="0.25">
      <c r="G1413"/>
      <c r="H1413"/>
    </row>
    <row r="1414" spans="7:8" x14ac:dyDescent="0.25">
      <c r="G1414"/>
      <c r="H1414"/>
    </row>
    <row r="1415" spans="7:8" x14ac:dyDescent="0.25">
      <c r="G1415"/>
      <c r="H1415"/>
    </row>
    <row r="1416" spans="7:8" x14ac:dyDescent="0.25">
      <c r="G1416"/>
      <c r="H1416"/>
    </row>
    <row r="1417" spans="7:8" x14ac:dyDescent="0.25">
      <c r="G1417"/>
      <c r="H1417"/>
    </row>
    <row r="1418" spans="7:8" x14ac:dyDescent="0.25">
      <c r="G1418"/>
      <c r="H1418"/>
    </row>
    <row r="1419" spans="7:8" x14ac:dyDescent="0.25">
      <c r="G1419"/>
      <c r="H1419"/>
    </row>
    <row r="1420" spans="7:8" x14ac:dyDescent="0.25">
      <c r="G1420"/>
      <c r="H1420"/>
    </row>
    <row r="1421" spans="7:8" x14ac:dyDescent="0.25">
      <c r="G1421"/>
      <c r="H1421"/>
    </row>
    <row r="1422" spans="7:8" x14ac:dyDescent="0.25">
      <c r="G1422"/>
      <c r="H1422"/>
    </row>
    <row r="1423" spans="7:8" x14ac:dyDescent="0.25">
      <c r="G1423"/>
      <c r="H1423"/>
    </row>
    <row r="1424" spans="7:8" x14ac:dyDescent="0.25">
      <c r="G1424"/>
      <c r="H1424"/>
    </row>
    <row r="1425" spans="7:8" x14ac:dyDescent="0.25">
      <c r="G1425"/>
      <c r="H1425"/>
    </row>
    <row r="1426" spans="7:8" x14ac:dyDescent="0.25">
      <c r="G1426"/>
      <c r="H1426"/>
    </row>
    <row r="1427" spans="7:8" x14ac:dyDescent="0.25">
      <c r="G1427"/>
      <c r="H1427"/>
    </row>
    <row r="1428" spans="7:8" x14ac:dyDescent="0.25">
      <c r="G1428"/>
      <c r="H1428"/>
    </row>
    <row r="1429" spans="7:8" x14ac:dyDescent="0.25">
      <c r="G1429"/>
      <c r="H1429"/>
    </row>
    <row r="1430" spans="7:8" x14ac:dyDescent="0.25">
      <c r="G1430"/>
      <c r="H1430"/>
    </row>
    <row r="1431" spans="7:8" x14ac:dyDescent="0.25">
      <c r="G1431"/>
      <c r="H1431"/>
    </row>
    <row r="1432" spans="7:8" x14ac:dyDescent="0.25">
      <c r="G1432"/>
      <c r="H1432"/>
    </row>
    <row r="1433" spans="7:8" x14ac:dyDescent="0.25">
      <c r="G1433"/>
      <c r="H1433"/>
    </row>
    <row r="1434" spans="7:8" x14ac:dyDescent="0.25">
      <c r="G1434"/>
      <c r="H1434"/>
    </row>
    <row r="1435" spans="7:8" x14ac:dyDescent="0.25">
      <c r="G1435"/>
      <c r="H1435"/>
    </row>
    <row r="1436" spans="7:8" x14ac:dyDescent="0.25">
      <c r="G1436"/>
      <c r="H1436"/>
    </row>
    <row r="1437" spans="7:8" x14ac:dyDescent="0.25">
      <c r="G1437"/>
      <c r="H1437"/>
    </row>
    <row r="1438" spans="7:8" x14ac:dyDescent="0.25">
      <c r="G1438"/>
      <c r="H1438"/>
    </row>
    <row r="1439" spans="7:8" x14ac:dyDescent="0.25">
      <c r="G1439"/>
      <c r="H1439"/>
    </row>
    <row r="1440" spans="7:8" x14ac:dyDescent="0.25">
      <c r="G1440"/>
      <c r="H1440"/>
    </row>
    <row r="1441" spans="7:8" x14ac:dyDescent="0.25">
      <c r="G1441"/>
      <c r="H1441"/>
    </row>
    <row r="1442" spans="7:8" x14ac:dyDescent="0.25">
      <c r="G1442"/>
      <c r="H1442"/>
    </row>
    <row r="1443" spans="7:8" x14ac:dyDescent="0.25">
      <c r="G1443"/>
      <c r="H1443"/>
    </row>
    <row r="1444" spans="7:8" x14ac:dyDescent="0.25">
      <c r="G1444"/>
      <c r="H1444"/>
    </row>
    <row r="1445" spans="7:8" x14ac:dyDescent="0.25">
      <c r="G1445"/>
      <c r="H1445"/>
    </row>
    <row r="1446" spans="7:8" x14ac:dyDescent="0.25">
      <c r="G1446"/>
      <c r="H1446"/>
    </row>
    <row r="1447" spans="7:8" x14ac:dyDescent="0.25">
      <c r="G1447"/>
      <c r="H1447"/>
    </row>
    <row r="1448" spans="7:8" x14ac:dyDescent="0.25">
      <c r="G1448"/>
      <c r="H1448"/>
    </row>
    <row r="1449" spans="7:8" x14ac:dyDescent="0.25">
      <c r="G1449"/>
      <c r="H1449"/>
    </row>
    <row r="1450" spans="7:8" x14ac:dyDescent="0.25">
      <c r="G1450"/>
      <c r="H1450"/>
    </row>
    <row r="1451" spans="7:8" x14ac:dyDescent="0.25">
      <c r="G1451"/>
      <c r="H1451"/>
    </row>
    <row r="1452" spans="7:8" x14ac:dyDescent="0.25">
      <c r="G1452"/>
      <c r="H1452"/>
    </row>
    <row r="1453" spans="7:8" x14ac:dyDescent="0.25">
      <c r="G1453"/>
      <c r="H1453"/>
    </row>
    <row r="1454" spans="7:8" x14ac:dyDescent="0.25">
      <c r="G1454"/>
      <c r="H1454"/>
    </row>
    <row r="1455" spans="7:8" x14ac:dyDescent="0.25">
      <c r="G1455"/>
      <c r="H1455"/>
    </row>
    <row r="1456" spans="7:8" x14ac:dyDescent="0.25">
      <c r="G1456"/>
      <c r="H1456"/>
    </row>
    <row r="1457" spans="7:8" x14ac:dyDescent="0.25">
      <c r="G1457"/>
      <c r="H1457"/>
    </row>
    <row r="1458" spans="7:8" x14ac:dyDescent="0.25">
      <c r="G1458"/>
      <c r="H1458"/>
    </row>
    <row r="1459" spans="7:8" x14ac:dyDescent="0.25">
      <c r="G1459"/>
      <c r="H1459"/>
    </row>
    <row r="1460" spans="7:8" x14ac:dyDescent="0.25">
      <c r="G1460"/>
      <c r="H1460"/>
    </row>
    <row r="1461" spans="7:8" x14ac:dyDescent="0.25">
      <c r="G1461"/>
      <c r="H1461"/>
    </row>
    <row r="1462" spans="7:8" x14ac:dyDescent="0.25">
      <c r="G1462"/>
      <c r="H1462"/>
    </row>
    <row r="1463" spans="7:8" x14ac:dyDescent="0.25">
      <c r="G1463"/>
      <c r="H1463"/>
    </row>
    <row r="1464" spans="7:8" x14ac:dyDescent="0.25">
      <c r="G1464"/>
      <c r="H1464"/>
    </row>
    <row r="1465" spans="7:8" x14ac:dyDescent="0.25">
      <c r="G1465"/>
      <c r="H1465"/>
    </row>
    <row r="1466" spans="7:8" x14ac:dyDescent="0.25">
      <c r="G1466"/>
      <c r="H1466"/>
    </row>
    <row r="1467" spans="7:8" x14ac:dyDescent="0.25">
      <c r="G1467"/>
      <c r="H1467"/>
    </row>
    <row r="1468" spans="7:8" x14ac:dyDescent="0.25">
      <c r="G1468"/>
      <c r="H1468"/>
    </row>
    <row r="1469" spans="7:8" x14ac:dyDescent="0.25">
      <c r="G1469"/>
      <c r="H1469"/>
    </row>
    <row r="1470" spans="7:8" x14ac:dyDescent="0.25">
      <c r="G1470"/>
      <c r="H1470"/>
    </row>
    <row r="1471" spans="7:8" x14ac:dyDescent="0.25">
      <c r="G1471"/>
      <c r="H1471"/>
    </row>
    <row r="1472" spans="7:8" x14ac:dyDescent="0.25">
      <c r="G1472"/>
      <c r="H1472"/>
    </row>
    <row r="1473" spans="7:8" x14ac:dyDescent="0.25">
      <c r="G1473"/>
      <c r="H1473"/>
    </row>
    <row r="1474" spans="7:8" x14ac:dyDescent="0.25">
      <c r="G1474"/>
      <c r="H1474"/>
    </row>
    <row r="1475" spans="7:8" x14ac:dyDescent="0.25">
      <c r="G1475"/>
      <c r="H1475"/>
    </row>
    <row r="1476" spans="7:8" x14ac:dyDescent="0.25">
      <c r="G1476"/>
      <c r="H1476"/>
    </row>
    <row r="1477" spans="7:8" x14ac:dyDescent="0.25">
      <c r="G1477"/>
      <c r="H1477"/>
    </row>
    <row r="1478" spans="7:8" x14ac:dyDescent="0.25">
      <c r="G1478"/>
      <c r="H1478"/>
    </row>
    <row r="1479" spans="7:8" x14ac:dyDescent="0.25">
      <c r="G1479"/>
      <c r="H1479"/>
    </row>
    <row r="1480" spans="7:8" x14ac:dyDescent="0.25">
      <c r="G1480"/>
      <c r="H1480"/>
    </row>
    <row r="1481" spans="7:8" x14ac:dyDescent="0.25">
      <c r="G1481"/>
      <c r="H1481"/>
    </row>
    <row r="1482" spans="7:8" x14ac:dyDescent="0.25">
      <c r="G1482"/>
      <c r="H1482"/>
    </row>
    <row r="1483" spans="7:8" x14ac:dyDescent="0.25">
      <c r="G1483"/>
      <c r="H1483"/>
    </row>
    <row r="1484" spans="7:8" x14ac:dyDescent="0.25">
      <c r="G1484"/>
      <c r="H1484"/>
    </row>
    <row r="1485" spans="7:8" x14ac:dyDescent="0.25">
      <c r="G1485"/>
      <c r="H1485"/>
    </row>
    <row r="1486" spans="7:8" x14ac:dyDescent="0.25">
      <c r="G1486"/>
      <c r="H1486"/>
    </row>
    <row r="1487" spans="7:8" x14ac:dyDescent="0.25">
      <c r="G1487"/>
      <c r="H1487"/>
    </row>
    <row r="1488" spans="7:8" x14ac:dyDescent="0.25">
      <c r="G1488"/>
      <c r="H1488"/>
    </row>
    <row r="1489" spans="7:8" x14ac:dyDescent="0.25">
      <c r="G1489"/>
      <c r="H1489"/>
    </row>
    <row r="1490" spans="7:8" x14ac:dyDescent="0.25">
      <c r="G1490"/>
      <c r="H1490"/>
    </row>
    <row r="1491" spans="7:8" x14ac:dyDescent="0.25">
      <c r="G1491"/>
      <c r="H1491"/>
    </row>
    <row r="1492" spans="7:8" x14ac:dyDescent="0.25">
      <c r="G1492"/>
      <c r="H1492"/>
    </row>
    <row r="1493" spans="7:8" x14ac:dyDescent="0.25">
      <c r="G1493"/>
      <c r="H1493"/>
    </row>
    <row r="1494" spans="7:8" x14ac:dyDescent="0.25">
      <c r="G1494"/>
      <c r="H1494"/>
    </row>
    <row r="1495" spans="7:8" x14ac:dyDescent="0.25">
      <c r="G1495"/>
      <c r="H1495"/>
    </row>
    <row r="1496" spans="7:8" x14ac:dyDescent="0.25">
      <c r="G1496"/>
      <c r="H1496"/>
    </row>
    <row r="1497" spans="7:8" x14ac:dyDescent="0.25">
      <c r="G1497"/>
      <c r="H1497"/>
    </row>
    <row r="1498" spans="7:8" x14ac:dyDescent="0.25">
      <c r="G1498"/>
      <c r="H1498"/>
    </row>
    <row r="1499" spans="7:8" x14ac:dyDescent="0.25">
      <c r="G1499"/>
      <c r="H1499"/>
    </row>
    <row r="1500" spans="7:8" x14ac:dyDescent="0.25">
      <c r="G1500"/>
      <c r="H1500"/>
    </row>
    <row r="1501" spans="7:8" x14ac:dyDescent="0.25">
      <c r="G1501"/>
      <c r="H1501"/>
    </row>
    <row r="1502" spans="7:8" x14ac:dyDescent="0.25">
      <c r="G1502"/>
      <c r="H1502"/>
    </row>
    <row r="1503" spans="7:8" x14ac:dyDescent="0.25">
      <c r="G1503"/>
      <c r="H1503"/>
    </row>
    <row r="1504" spans="7:8" x14ac:dyDescent="0.25">
      <c r="G1504"/>
      <c r="H1504"/>
    </row>
    <row r="1505" spans="7:8" x14ac:dyDescent="0.25">
      <c r="G1505"/>
      <c r="H1505"/>
    </row>
    <row r="1506" spans="7:8" x14ac:dyDescent="0.25">
      <c r="G1506"/>
      <c r="H1506"/>
    </row>
    <row r="1507" spans="7:8" x14ac:dyDescent="0.25">
      <c r="G1507"/>
      <c r="H1507"/>
    </row>
    <row r="1508" spans="7:8" x14ac:dyDescent="0.25">
      <c r="G1508"/>
      <c r="H1508"/>
    </row>
    <row r="1509" spans="7:8" x14ac:dyDescent="0.25">
      <c r="G1509"/>
      <c r="H1509"/>
    </row>
    <row r="1510" spans="7:8" x14ac:dyDescent="0.25">
      <c r="G1510"/>
      <c r="H1510"/>
    </row>
    <row r="1511" spans="7:8" x14ac:dyDescent="0.25">
      <c r="G1511"/>
      <c r="H1511"/>
    </row>
    <row r="1512" spans="7:8" x14ac:dyDescent="0.25">
      <c r="G1512"/>
      <c r="H1512"/>
    </row>
    <row r="1513" spans="7:8" x14ac:dyDescent="0.25">
      <c r="G1513"/>
      <c r="H1513"/>
    </row>
    <row r="1514" spans="7:8" x14ac:dyDescent="0.25">
      <c r="G1514"/>
      <c r="H1514"/>
    </row>
    <row r="1515" spans="7:8" x14ac:dyDescent="0.25">
      <c r="G1515"/>
      <c r="H1515"/>
    </row>
    <row r="1516" spans="7:8" x14ac:dyDescent="0.25">
      <c r="G1516"/>
      <c r="H1516"/>
    </row>
    <row r="1517" spans="7:8" x14ac:dyDescent="0.25">
      <c r="G1517"/>
      <c r="H1517"/>
    </row>
    <row r="1518" spans="7:8" x14ac:dyDescent="0.25">
      <c r="G1518"/>
      <c r="H1518"/>
    </row>
    <row r="1519" spans="7:8" x14ac:dyDescent="0.25">
      <c r="G1519"/>
      <c r="H1519"/>
    </row>
    <row r="1520" spans="7:8" x14ac:dyDescent="0.25">
      <c r="G1520"/>
      <c r="H1520"/>
    </row>
    <row r="1521" spans="7:8" x14ac:dyDescent="0.25">
      <c r="G1521"/>
      <c r="H1521"/>
    </row>
    <row r="1522" spans="7:8" x14ac:dyDescent="0.25">
      <c r="G1522"/>
      <c r="H1522"/>
    </row>
    <row r="1523" spans="7:8" x14ac:dyDescent="0.25">
      <c r="G1523"/>
      <c r="H1523"/>
    </row>
    <row r="1524" spans="7:8" x14ac:dyDescent="0.25">
      <c r="G1524"/>
      <c r="H1524"/>
    </row>
    <row r="1525" spans="7:8" x14ac:dyDescent="0.25">
      <c r="G1525"/>
      <c r="H1525"/>
    </row>
    <row r="1526" spans="7:8" x14ac:dyDescent="0.25">
      <c r="G1526"/>
      <c r="H1526"/>
    </row>
    <row r="1527" spans="7:8" x14ac:dyDescent="0.25">
      <c r="G1527"/>
      <c r="H1527"/>
    </row>
    <row r="1528" spans="7:8" x14ac:dyDescent="0.25">
      <c r="G1528"/>
      <c r="H1528"/>
    </row>
    <row r="1529" spans="7:8" x14ac:dyDescent="0.25">
      <c r="G1529"/>
      <c r="H1529"/>
    </row>
    <row r="1530" spans="7:8" x14ac:dyDescent="0.25">
      <c r="G1530"/>
      <c r="H1530"/>
    </row>
    <row r="1531" spans="7:8" x14ac:dyDescent="0.25">
      <c r="G1531"/>
      <c r="H1531"/>
    </row>
    <row r="1532" spans="7:8" x14ac:dyDescent="0.25">
      <c r="G1532"/>
      <c r="H1532"/>
    </row>
    <row r="1533" spans="7:8" x14ac:dyDescent="0.25">
      <c r="G1533"/>
      <c r="H1533"/>
    </row>
    <row r="1534" spans="7:8" x14ac:dyDescent="0.25">
      <c r="G1534"/>
      <c r="H1534"/>
    </row>
    <row r="1535" spans="7:8" x14ac:dyDescent="0.25">
      <c r="G1535"/>
      <c r="H1535"/>
    </row>
    <row r="1536" spans="7:8" x14ac:dyDescent="0.25">
      <c r="G1536"/>
      <c r="H1536"/>
    </row>
    <row r="1537" spans="7:8" x14ac:dyDescent="0.25">
      <c r="G1537"/>
      <c r="H1537"/>
    </row>
    <row r="1538" spans="7:8" x14ac:dyDescent="0.25">
      <c r="G1538"/>
      <c r="H1538"/>
    </row>
    <row r="1539" spans="7:8" x14ac:dyDescent="0.25">
      <c r="G1539"/>
      <c r="H1539"/>
    </row>
    <row r="1540" spans="7:8" x14ac:dyDescent="0.25">
      <c r="G1540"/>
      <c r="H1540"/>
    </row>
    <row r="1541" spans="7:8" x14ac:dyDescent="0.25">
      <c r="G1541"/>
      <c r="H1541"/>
    </row>
    <row r="1542" spans="7:8" x14ac:dyDescent="0.25">
      <c r="G1542"/>
      <c r="H1542"/>
    </row>
    <row r="1543" spans="7:8" x14ac:dyDescent="0.25">
      <c r="G1543"/>
      <c r="H1543"/>
    </row>
    <row r="1544" spans="7:8" x14ac:dyDescent="0.25">
      <c r="G1544"/>
      <c r="H1544"/>
    </row>
    <row r="1545" spans="7:8" x14ac:dyDescent="0.25">
      <c r="G1545"/>
      <c r="H1545"/>
    </row>
    <row r="1546" spans="7:8" x14ac:dyDescent="0.25">
      <c r="G1546"/>
      <c r="H1546"/>
    </row>
    <row r="1547" spans="7:8" x14ac:dyDescent="0.25">
      <c r="G1547"/>
      <c r="H1547"/>
    </row>
    <row r="1548" spans="7:8" x14ac:dyDescent="0.25">
      <c r="G1548"/>
      <c r="H1548"/>
    </row>
    <row r="1549" spans="7:8" x14ac:dyDescent="0.25">
      <c r="G1549"/>
      <c r="H1549"/>
    </row>
    <row r="1550" spans="7:8" x14ac:dyDescent="0.25">
      <c r="G1550"/>
      <c r="H1550"/>
    </row>
    <row r="1551" spans="7:8" x14ac:dyDescent="0.25">
      <c r="G1551"/>
      <c r="H1551"/>
    </row>
    <row r="1552" spans="7:8" x14ac:dyDescent="0.25">
      <c r="G1552"/>
      <c r="H1552"/>
    </row>
    <row r="1553" spans="7:8" x14ac:dyDescent="0.25">
      <c r="G1553"/>
      <c r="H1553"/>
    </row>
    <row r="1554" spans="7:8" x14ac:dyDescent="0.25">
      <c r="G1554"/>
      <c r="H1554"/>
    </row>
    <row r="1555" spans="7:8" x14ac:dyDescent="0.25">
      <c r="G1555"/>
      <c r="H1555"/>
    </row>
    <row r="1556" spans="7:8" x14ac:dyDescent="0.25">
      <c r="G1556"/>
      <c r="H1556"/>
    </row>
    <row r="1557" spans="7:8" x14ac:dyDescent="0.25">
      <c r="G1557"/>
      <c r="H1557"/>
    </row>
    <row r="1558" spans="7:8" x14ac:dyDescent="0.25">
      <c r="G1558"/>
      <c r="H1558"/>
    </row>
    <row r="1559" spans="7:8" x14ac:dyDescent="0.25">
      <c r="G1559"/>
      <c r="H1559"/>
    </row>
    <row r="1560" spans="7:8" x14ac:dyDescent="0.25">
      <c r="G1560"/>
      <c r="H1560"/>
    </row>
    <row r="1561" spans="7:8" x14ac:dyDescent="0.25">
      <c r="G1561"/>
      <c r="H1561"/>
    </row>
    <row r="1562" spans="7:8" x14ac:dyDescent="0.25">
      <c r="G1562"/>
      <c r="H1562"/>
    </row>
    <row r="1563" spans="7:8" x14ac:dyDescent="0.25">
      <c r="G1563"/>
      <c r="H1563"/>
    </row>
    <row r="1564" spans="7:8" x14ac:dyDescent="0.25">
      <c r="G1564"/>
      <c r="H1564"/>
    </row>
    <row r="1565" spans="7:8" x14ac:dyDescent="0.25">
      <c r="G1565"/>
      <c r="H1565"/>
    </row>
    <row r="1566" spans="7:8" x14ac:dyDescent="0.25">
      <c r="G1566"/>
      <c r="H1566"/>
    </row>
    <row r="1567" spans="7:8" x14ac:dyDescent="0.25">
      <c r="G1567"/>
      <c r="H1567"/>
    </row>
    <row r="1568" spans="7:8" x14ac:dyDescent="0.25">
      <c r="G1568"/>
      <c r="H1568"/>
    </row>
    <row r="1569" spans="7:8" x14ac:dyDescent="0.25">
      <c r="G1569"/>
      <c r="H1569"/>
    </row>
    <row r="1570" spans="7:8" x14ac:dyDescent="0.25">
      <c r="G1570"/>
      <c r="H1570"/>
    </row>
    <row r="1571" spans="7:8" x14ac:dyDescent="0.25">
      <c r="G1571"/>
      <c r="H1571"/>
    </row>
    <row r="1572" spans="7:8" x14ac:dyDescent="0.25">
      <c r="G1572"/>
      <c r="H1572"/>
    </row>
    <row r="1573" spans="7:8" x14ac:dyDescent="0.25">
      <c r="G1573"/>
      <c r="H1573"/>
    </row>
    <row r="1574" spans="7:8" x14ac:dyDescent="0.25">
      <c r="G1574"/>
      <c r="H1574"/>
    </row>
    <row r="1575" spans="7:8" x14ac:dyDescent="0.25">
      <c r="G1575"/>
      <c r="H1575"/>
    </row>
    <row r="1576" spans="7:8" x14ac:dyDescent="0.25">
      <c r="G1576"/>
      <c r="H1576"/>
    </row>
    <row r="1577" spans="7:8" x14ac:dyDescent="0.25">
      <c r="G1577"/>
      <c r="H1577"/>
    </row>
    <row r="1578" spans="7:8" x14ac:dyDescent="0.25">
      <c r="G1578"/>
      <c r="H1578"/>
    </row>
    <row r="1579" spans="7:8" x14ac:dyDescent="0.25">
      <c r="G1579"/>
      <c r="H1579"/>
    </row>
    <row r="1580" spans="7:8" x14ac:dyDescent="0.25">
      <c r="G1580"/>
      <c r="H1580"/>
    </row>
    <row r="1581" spans="7:8" x14ac:dyDescent="0.25">
      <c r="G1581"/>
      <c r="H1581"/>
    </row>
    <row r="1582" spans="7:8" x14ac:dyDescent="0.25">
      <c r="G1582"/>
      <c r="H1582"/>
    </row>
    <row r="1583" spans="7:8" x14ac:dyDescent="0.25">
      <c r="G1583"/>
      <c r="H1583"/>
    </row>
    <row r="1584" spans="7:8" x14ac:dyDescent="0.25">
      <c r="G1584"/>
      <c r="H1584"/>
    </row>
    <row r="1585" spans="7:8" x14ac:dyDescent="0.25">
      <c r="G1585"/>
      <c r="H1585"/>
    </row>
    <row r="1586" spans="7:8" x14ac:dyDescent="0.25">
      <c r="G1586"/>
      <c r="H1586"/>
    </row>
    <row r="1587" spans="7:8" x14ac:dyDescent="0.25">
      <c r="G1587"/>
      <c r="H1587"/>
    </row>
    <row r="1588" spans="7:8" x14ac:dyDescent="0.25">
      <c r="G1588"/>
      <c r="H1588"/>
    </row>
    <row r="1589" spans="7:8" x14ac:dyDescent="0.25">
      <c r="G1589"/>
      <c r="H1589"/>
    </row>
    <row r="1590" spans="7:8" x14ac:dyDescent="0.25">
      <c r="G1590"/>
      <c r="H1590"/>
    </row>
    <row r="1591" spans="7:8" x14ac:dyDescent="0.25">
      <c r="G1591"/>
      <c r="H1591"/>
    </row>
    <row r="1592" spans="7:8" x14ac:dyDescent="0.25">
      <c r="G1592"/>
      <c r="H1592"/>
    </row>
    <row r="1593" spans="7:8" x14ac:dyDescent="0.25">
      <c r="G1593"/>
      <c r="H1593"/>
    </row>
    <row r="1594" spans="7:8" x14ac:dyDescent="0.25">
      <c r="G1594"/>
      <c r="H1594"/>
    </row>
    <row r="1595" spans="7:8" x14ac:dyDescent="0.25">
      <c r="G1595"/>
      <c r="H1595"/>
    </row>
    <row r="1596" spans="7:8" x14ac:dyDescent="0.25">
      <c r="G1596"/>
      <c r="H1596"/>
    </row>
    <row r="1597" spans="7:8" x14ac:dyDescent="0.25">
      <c r="G1597"/>
      <c r="H1597"/>
    </row>
    <row r="1598" spans="7:8" x14ac:dyDescent="0.25">
      <c r="G1598"/>
      <c r="H1598"/>
    </row>
    <row r="1599" spans="7:8" x14ac:dyDescent="0.25">
      <c r="G1599"/>
      <c r="H1599"/>
    </row>
    <row r="1600" spans="7:8" x14ac:dyDescent="0.25">
      <c r="G1600"/>
      <c r="H1600"/>
    </row>
    <row r="1601" spans="7:8" x14ac:dyDescent="0.25">
      <c r="G1601"/>
      <c r="H1601"/>
    </row>
    <row r="1602" spans="7:8" x14ac:dyDescent="0.25">
      <c r="G1602"/>
      <c r="H1602"/>
    </row>
    <row r="1603" spans="7:8" x14ac:dyDescent="0.25">
      <c r="G1603"/>
      <c r="H1603"/>
    </row>
    <row r="1604" spans="7:8" x14ac:dyDescent="0.25">
      <c r="G1604"/>
      <c r="H1604"/>
    </row>
    <row r="1605" spans="7:8" x14ac:dyDescent="0.25">
      <c r="G1605"/>
      <c r="H1605"/>
    </row>
    <row r="1606" spans="7:8" x14ac:dyDescent="0.25">
      <c r="G1606"/>
      <c r="H1606"/>
    </row>
    <row r="1607" spans="7:8" x14ac:dyDescent="0.25">
      <c r="G1607"/>
      <c r="H1607"/>
    </row>
    <row r="1608" spans="7:8" x14ac:dyDescent="0.25">
      <c r="G1608"/>
      <c r="H1608"/>
    </row>
    <row r="1609" spans="7:8" x14ac:dyDescent="0.25">
      <c r="G1609"/>
      <c r="H1609"/>
    </row>
    <row r="1610" spans="7:8" x14ac:dyDescent="0.25">
      <c r="G1610"/>
      <c r="H1610"/>
    </row>
    <row r="1611" spans="7:8" x14ac:dyDescent="0.25">
      <c r="G1611"/>
      <c r="H1611"/>
    </row>
    <row r="1612" spans="7:8" x14ac:dyDescent="0.25">
      <c r="G1612"/>
      <c r="H1612"/>
    </row>
    <row r="1613" spans="7:8" x14ac:dyDescent="0.25">
      <c r="G1613"/>
      <c r="H1613"/>
    </row>
    <row r="1614" spans="7:8" x14ac:dyDescent="0.25">
      <c r="G1614"/>
      <c r="H1614"/>
    </row>
    <row r="1615" spans="7:8" x14ac:dyDescent="0.25">
      <c r="G1615"/>
      <c r="H1615"/>
    </row>
    <row r="1616" spans="7:8" x14ac:dyDescent="0.25">
      <c r="G1616"/>
      <c r="H1616"/>
    </row>
    <row r="1617" spans="7:8" x14ac:dyDescent="0.25">
      <c r="G1617"/>
      <c r="H1617"/>
    </row>
    <row r="1618" spans="7:8" x14ac:dyDescent="0.25">
      <c r="G1618"/>
      <c r="H1618"/>
    </row>
    <row r="1619" spans="7:8" x14ac:dyDescent="0.25">
      <c r="G1619"/>
      <c r="H1619"/>
    </row>
    <row r="1620" spans="7:8" x14ac:dyDescent="0.25">
      <c r="G1620"/>
      <c r="H1620"/>
    </row>
    <row r="1621" spans="7:8" x14ac:dyDescent="0.25">
      <c r="G1621"/>
      <c r="H1621"/>
    </row>
    <row r="1622" spans="7:8" x14ac:dyDescent="0.25">
      <c r="G1622"/>
      <c r="H1622"/>
    </row>
    <row r="1623" spans="7:8" x14ac:dyDescent="0.25">
      <c r="G1623"/>
      <c r="H1623"/>
    </row>
    <row r="1624" spans="7:8" x14ac:dyDescent="0.25">
      <c r="G1624"/>
      <c r="H1624"/>
    </row>
    <row r="1625" spans="7:8" x14ac:dyDescent="0.25">
      <c r="G1625"/>
      <c r="H1625"/>
    </row>
    <row r="1626" spans="7:8" x14ac:dyDescent="0.25">
      <c r="G1626"/>
      <c r="H1626"/>
    </row>
    <row r="1627" spans="7:8" x14ac:dyDescent="0.25">
      <c r="G1627"/>
      <c r="H1627"/>
    </row>
    <row r="1628" spans="7:8" x14ac:dyDescent="0.25">
      <c r="G1628"/>
      <c r="H1628"/>
    </row>
    <row r="1629" spans="7:8" x14ac:dyDescent="0.25">
      <c r="G1629"/>
      <c r="H1629"/>
    </row>
    <row r="1630" spans="7:8" x14ac:dyDescent="0.25">
      <c r="G1630"/>
      <c r="H1630"/>
    </row>
    <row r="1631" spans="7:8" x14ac:dyDescent="0.25">
      <c r="G1631"/>
      <c r="H1631"/>
    </row>
    <row r="1632" spans="7:8" x14ac:dyDescent="0.25">
      <c r="G1632"/>
      <c r="H1632"/>
    </row>
    <row r="1633" spans="7:8" x14ac:dyDescent="0.25">
      <c r="G1633"/>
      <c r="H1633"/>
    </row>
    <row r="1634" spans="7:8" x14ac:dyDescent="0.25">
      <c r="G1634"/>
      <c r="H1634"/>
    </row>
    <row r="1635" spans="7:8" x14ac:dyDescent="0.25">
      <c r="G1635"/>
      <c r="H1635"/>
    </row>
    <row r="1636" spans="7:8" x14ac:dyDescent="0.25">
      <c r="G1636"/>
      <c r="H1636"/>
    </row>
    <row r="1637" spans="7:8" x14ac:dyDescent="0.25">
      <c r="G1637"/>
      <c r="H1637"/>
    </row>
    <row r="1638" spans="7:8" x14ac:dyDescent="0.25">
      <c r="G1638"/>
      <c r="H1638"/>
    </row>
    <row r="1639" spans="7:8" x14ac:dyDescent="0.25">
      <c r="G1639"/>
      <c r="H1639"/>
    </row>
    <row r="1640" spans="7:8" x14ac:dyDescent="0.25">
      <c r="G1640"/>
      <c r="H1640"/>
    </row>
    <row r="1641" spans="7:8" x14ac:dyDescent="0.25">
      <c r="G1641"/>
      <c r="H1641"/>
    </row>
    <row r="1642" spans="7:8" x14ac:dyDescent="0.25">
      <c r="G1642"/>
      <c r="H1642"/>
    </row>
    <row r="1643" spans="7:8" x14ac:dyDescent="0.25">
      <c r="G1643"/>
      <c r="H1643"/>
    </row>
    <row r="1644" spans="7:8" x14ac:dyDescent="0.25">
      <c r="G1644"/>
      <c r="H1644"/>
    </row>
    <row r="1645" spans="7:8" x14ac:dyDescent="0.25">
      <c r="G1645"/>
      <c r="H1645"/>
    </row>
    <row r="1646" spans="7:8" x14ac:dyDescent="0.25">
      <c r="G1646"/>
      <c r="H1646"/>
    </row>
    <row r="1647" spans="7:8" x14ac:dyDescent="0.25">
      <c r="G1647"/>
      <c r="H1647"/>
    </row>
    <row r="1648" spans="7:8" x14ac:dyDescent="0.25">
      <c r="G1648"/>
      <c r="H1648"/>
    </row>
    <row r="1649" spans="7:8" x14ac:dyDescent="0.25">
      <c r="G1649"/>
      <c r="H1649"/>
    </row>
    <row r="1650" spans="7:8" x14ac:dyDescent="0.25">
      <c r="G1650"/>
      <c r="H1650"/>
    </row>
    <row r="1651" spans="7:8" x14ac:dyDescent="0.25">
      <c r="G1651"/>
      <c r="H1651"/>
    </row>
    <row r="1652" spans="7:8" x14ac:dyDescent="0.25">
      <c r="G1652"/>
      <c r="H1652"/>
    </row>
    <row r="1653" spans="7:8" x14ac:dyDescent="0.25">
      <c r="G1653"/>
      <c r="H1653"/>
    </row>
    <row r="1654" spans="7:8" x14ac:dyDescent="0.25">
      <c r="G1654"/>
      <c r="H1654"/>
    </row>
    <row r="1655" spans="7:8" x14ac:dyDescent="0.25">
      <c r="G1655"/>
      <c r="H1655"/>
    </row>
    <row r="1656" spans="7:8" x14ac:dyDescent="0.25">
      <c r="G1656"/>
      <c r="H1656"/>
    </row>
    <row r="1657" spans="7:8" x14ac:dyDescent="0.25">
      <c r="G1657"/>
      <c r="H1657"/>
    </row>
    <row r="1658" spans="7:8" x14ac:dyDescent="0.25">
      <c r="G1658"/>
      <c r="H1658"/>
    </row>
    <row r="1659" spans="7:8" x14ac:dyDescent="0.25">
      <c r="G1659"/>
      <c r="H1659"/>
    </row>
    <row r="1660" spans="7:8" x14ac:dyDescent="0.25">
      <c r="G1660"/>
      <c r="H1660"/>
    </row>
    <row r="1661" spans="7:8" x14ac:dyDescent="0.25">
      <c r="G1661"/>
      <c r="H1661"/>
    </row>
    <row r="1662" spans="7:8" x14ac:dyDescent="0.25">
      <c r="G1662"/>
      <c r="H1662"/>
    </row>
    <row r="1663" spans="7:8" x14ac:dyDescent="0.25">
      <c r="G1663"/>
      <c r="H1663"/>
    </row>
    <row r="1664" spans="7:8" x14ac:dyDescent="0.25">
      <c r="G1664"/>
      <c r="H1664"/>
    </row>
    <row r="1665" spans="7:8" x14ac:dyDescent="0.25">
      <c r="G1665"/>
      <c r="H1665"/>
    </row>
    <row r="1666" spans="7:8" x14ac:dyDescent="0.25">
      <c r="G1666"/>
      <c r="H1666"/>
    </row>
    <row r="1667" spans="7:8" x14ac:dyDescent="0.25">
      <c r="G1667"/>
      <c r="H1667"/>
    </row>
    <row r="1668" spans="7:8" x14ac:dyDescent="0.25">
      <c r="G1668"/>
      <c r="H1668"/>
    </row>
    <row r="1669" spans="7:8" x14ac:dyDescent="0.25">
      <c r="G1669"/>
      <c r="H1669"/>
    </row>
    <row r="1670" spans="7:8" x14ac:dyDescent="0.25">
      <c r="G1670"/>
      <c r="H1670"/>
    </row>
    <row r="1671" spans="7:8" x14ac:dyDescent="0.25">
      <c r="G1671"/>
      <c r="H1671"/>
    </row>
    <row r="1672" spans="7:8" x14ac:dyDescent="0.25">
      <c r="G1672"/>
      <c r="H1672"/>
    </row>
    <row r="1673" spans="7:8" x14ac:dyDescent="0.25">
      <c r="G1673"/>
      <c r="H1673"/>
    </row>
    <row r="1674" spans="7:8" x14ac:dyDescent="0.25">
      <c r="G1674"/>
      <c r="H1674"/>
    </row>
    <row r="1675" spans="7:8" x14ac:dyDescent="0.25">
      <c r="G1675"/>
      <c r="H1675"/>
    </row>
    <row r="1676" spans="7:8" x14ac:dyDescent="0.25">
      <c r="G1676"/>
      <c r="H1676"/>
    </row>
    <row r="1677" spans="7:8" x14ac:dyDescent="0.25">
      <c r="G1677"/>
      <c r="H1677"/>
    </row>
    <row r="1678" spans="7:8" x14ac:dyDescent="0.25">
      <c r="G1678"/>
      <c r="H1678"/>
    </row>
    <row r="1679" spans="7:8" x14ac:dyDescent="0.25">
      <c r="G1679"/>
      <c r="H1679"/>
    </row>
    <row r="1680" spans="7:8" x14ac:dyDescent="0.25">
      <c r="G1680"/>
      <c r="H1680"/>
    </row>
    <row r="1681" spans="7:8" x14ac:dyDescent="0.25">
      <c r="G1681"/>
      <c r="H1681"/>
    </row>
    <row r="1682" spans="7:8" x14ac:dyDescent="0.25">
      <c r="G1682"/>
      <c r="H1682"/>
    </row>
    <row r="1683" spans="7:8" x14ac:dyDescent="0.25">
      <c r="G1683"/>
      <c r="H1683"/>
    </row>
    <row r="1684" spans="7:8" x14ac:dyDescent="0.25">
      <c r="G1684"/>
      <c r="H1684"/>
    </row>
    <row r="1685" spans="7:8" x14ac:dyDescent="0.25">
      <c r="G1685"/>
      <c r="H1685"/>
    </row>
    <row r="1686" spans="7:8" x14ac:dyDescent="0.25">
      <c r="G1686"/>
      <c r="H1686"/>
    </row>
    <row r="1687" spans="7:8" x14ac:dyDescent="0.25">
      <c r="G1687"/>
      <c r="H1687"/>
    </row>
    <row r="1688" spans="7:8" x14ac:dyDescent="0.25">
      <c r="G1688"/>
      <c r="H1688"/>
    </row>
    <row r="1689" spans="7:8" x14ac:dyDescent="0.25">
      <c r="G1689"/>
      <c r="H1689"/>
    </row>
    <row r="1690" spans="7:8" x14ac:dyDescent="0.25">
      <c r="G1690"/>
      <c r="H1690"/>
    </row>
    <row r="1691" spans="7:8" x14ac:dyDescent="0.25">
      <c r="G1691"/>
      <c r="H1691"/>
    </row>
    <row r="1692" spans="7:8" x14ac:dyDescent="0.25">
      <c r="G1692"/>
      <c r="H1692"/>
    </row>
    <row r="1693" spans="7:8" x14ac:dyDescent="0.25">
      <c r="G1693"/>
      <c r="H1693"/>
    </row>
    <row r="1694" spans="7:8" x14ac:dyDescent="0.25">
      <c r="G1694"/>
      <c r="H1694"/>
    </row>
    <row r="1695" spans="7:8" x14ac:dyDescent="0.25">
      <c r="G1695"/>
      <c r="H1695"/>
    </row>
    <row r="1696" spans="7:8" x14ac:dyDescent="0.25">
      <c r="G1696"/>
      <c r="H1696"/>
    </row>
    <row r="1697" spans="7:8" x14ac:dyDescent="0.25">
      <c r="G1697"/>
      <c r="H1697"/>
    </row>
    <row r="1698" spans="7:8" x14ac:dyDescent="0.25">
      <c r="G1698"/>
      <c r="H1698"/>
    </row>
    <row r="1699" spans="7:8" x14ac:dyDescent="0.25">
      <c r="G1699"/>
      <c r="H1699"/>
    </row>
    <row r="1700" spans="7:8" x14ac:dyDescent="0.25">
      <c r="G1700"/>
      <c r="H1700"/>
    </row>
    <row r="1701" spans="7:8" x14ac:dyDescent="0.25">
      <c r="G1701"/>
      <c r="H1701"/>
    </row>
    <row r="1702" spans="7:8" x14ac:dyDescent="0.25">
      <c r="G1702"/>
      <c r="H1702"/>
    </row>
    <row r="1703" spans="7:8" x14ac:dyDescent="0.25">
      <c r="G1703"/>
      <c r="H1703"/>
    </row>
    <row r="1704" spans="7:8" x14ac:dyDescent="0.25">
      <c r="G1704"/>
      <c r="H1704"/>
    </row>
    <row r="1705" spans="7:8" x14ac:dyDescent="0.25">
      <c r="G1705"/>
      <c r="H1705"/>
    </row>
    <row r="1706" spans="7:8" x14ac:dyDescent="0.25">
      <c r="G1706"/>
      <c r="H1706"/>
    </row>
    <row r="1707" spans="7:8" x14ac:dyDescent="0.25">
      <c r="G1707"/>
      <c r="H1707"/>
    </row>
    <row r="1708" spans="7:8" x14ac:dyDescent="0.25">
      <c r="G1708"/>
      <c r="H1708"/>
    </row>
    <row r="1709" spans="7:8" x14ac:dyDescent="0.25">
      <c r="G1709"/>
      <c r="H1709"/>
    </row>
    <row r="1710" spans="7:8" x14ac:dyDescent="0.25">
      <c r="G1710"/>
      <c r="H1710"/>
    </row>
    <row r="1711" spans="7:8" x14ac:dyDescent="0.25">
      <c r="G1711"/>
      <c r="H1711"/>
    </row>
    <row r="1712" spans="7:8" x14ac:dyDescent="0.25">
      <c r="G1712"/>
      <c r="H1712"/>
    </row>
    <row r="1713" spans="7:8" x14ac:dyDescent="0.25">
      <c r="G1713"/>
      <c r="H1713"/>
    </row>
    <row r="1714" spans="7:8" x14ac:dyDescent="0.25">
      <c r="G1714"/>
      <c r="H1714"/>
    </row>
    <row r="1715" spans="7:8" x14ac:dyDescent="0.25">
      <c r="G1715"/>
      <c r="H1715"/>
    </row>
    <row r="1716" spans="7:8" x14ac:dyDescent="0.25">
      <c r="G1716"/>
      <c r="H1716"/>
    </row>
    <row r="1717" spans="7:8" x14ac:dyDescent="0.25">
      <c r="G1717"/>
      <c r="H1717"/>
    </row>
    <row r="1718" spans="7:8" x14ac:dyDescent="0.25">
      <c r="G1718"/>
      <c r="H1718"/>
    </row>
    <row r="1719" spans="7:8" x14ac:dyDescent="0.25">
      <c r="G1719"/>
      <c r="H1719"/>
    </row>
    <row r="1720" spans="7:8" x14ac:dyDescent="0.25">
      <c r="G1720"/>
      <c r="H1720"/>
    </row>
    <row r="1721" spans="7:8" x14ac:dyDescent="0.25">
      <c r="G1721"/>
      <c r="H1721"/>
    </row>
    <row r="1722" spans="7:8" x14ac:dyDescent="0.25">
      <c r="G1722"/>
      <c r="H1722"/>
    </row>
    <row r="1723" spans="7:8" x14ac:dyDescent="0.25">
      <c r="G1723"/>
      <c r="H1723"/>
    </row>
    <row r="1724" spans="7:8" x14ac:dyDescent="0.25">
      <c r="G1724"/>
      <c r="H1724"/>
    </row>
    <row r="1725" spans="7:8" x14ac:dyDescent="0.25">
      <c r="G1725"/>
      <c r="H1725"/>
    </row>
    <row r="1726" spans="7:8" x14ac:dyDescent="0.25">
      <c r="G1726"/>
      <c r="H1726"/>
    </row>
    <row r="1727" spans="7:8" x14ac:dyDescent="0.25">
      <c r="G1727"/>
      <c r="H1727"/>
    </row>
    <row r="1728" spans="7:8" x14ac:dyDescent="0.25">
      <c r="G1728"/>
      <c r="H1728"/>
    </row>
    <row r="1729" spans="7:8" x14ac:dyDescent="0.25">
      <c r="G1729"/>
      <c r="H1729"/>
    </row>
    <row r="1730" spans="7:8" x14ac:dyDescent="0.25">
      <c r="G1730"/>
      <c r="H1730"/>
    </row>
    <row r="1731" spans="7:8" x14ac:dyDescent="0.25">
      <c r="G1731"/>
      <c r="H1731"/>
    </row>
    <row r="1732" spans="7:8" x14ac:dyDescent="0.25">
      <c r="G1732"/>
      <c r="H1732"/>
    </row>
    <row r="1733" spans="7:8" x14ac:dyDescent="0.25">
      <c r="G1733"/>
      <c r="H1733"/>
    </row>
    <row r="1734" spans="7:8" x14ac:dyDescent="0.25">
      <c r="G1734"/>
      <c r="H1734"/>
    </row>
    <row r="1735" spans="7:8" x14ac:dyDescent="0.25">
      <c r="G1735"/>
      <c r="H1735"/>
    </row>
    <row r="1736" spans="7:8" x14ac:dyDescent="0.25">
      <c r="G1736"/>
      <c r="H1736"/>
    </row>
    <row r="1737" spans="7:8" x14ac:dyDescent="0.25">
      <c r="G1737"/>
      <c r="H1737"/>
    </row>
    <row r="1738" spans="7:8" x14ac:dyDescent="0.25">
      <c r="G1738"/>
      <c r="H1738"/>
    </row>
    <row r="1739" spans="7:8" x14ac:dyDescent="0.25">
      <c r="G1739"/>
      <c r="H1739"/>
    </row>
    <row r="1740" spans="7:8" x14ac:dyDescent="0.25">
      <c r="G1740"/>
      <c r="H1740"/>
    </row>
    <row r="1741" spans="7:8" x14ac:dyDescent="0.25">
      <c r="G1741"/>
      <c r="H1741"/>
    </row>
    <row r="1742" spans="7:8" x14ac:dyDescent="0.25">
      <c r="G1742"/>
      <c r="H1742"/>
    </row>
    <row r="1743" spans="7:8" x14ac:dyDescent="0.25">
      <c r="G1743"/>
      <c r="H1743"/>
    </row>
    <row r="1744" spans="7:8" x14ac:dyDescent="0.25">
      <c r="G1744"/>
      <c r="H1744"/>
    </row>
    <row r="1745" spans="7:8" x14ac:dyDescent="0.25">
      <c r="G1745"/>
      <c r="H1745"/>
    </row>
    <row r="1746" spans="7:8" x14ac:dyDescent="0.25">
      <c r="G1746"/>
      <c r="H1746"/>
    </row>
    <row r="1747" spans="7:8" x14ac:dyDescent="0.25">
      <c r="G1747"/>
      <c r="H1747"/>
    </row>
    <row r="1748" spans="7:8" x14ac:dyDescent="0.25">
      <c r="G1748"/>
      <c r="H1748"/>
    </row>
    <row r="1749" spans="7:8" x14ac:dyDescent="0.25">
      <c r="G1749"/>
      <c r="H1749"/>
    </row>
    <row r="1750" spans="7:8" x14ac:dyDescent="0.25">
      <c r="G1750"/>
      <c r="H1750"/>
    </row>
    <row r="1751" spans="7:8" x14ac:dyDescent="0.25">
      <c r="G1751"/>
      <c r="H1751"/>
    </row>
    <row r="1752" spans="7:8" x14ac:dyDescent="0.25">
      <c r="G1752"/>
      <c r="H1752"/>
    </row>
    <row r="1753" spans="7:8" x14ac:dyDescent="0.25">
      <c r="G1753"/>
      <c r="H1753"/>
    </row>
    <row r="1754" spans="7:8" x14ac:dyDescent="0.25">
      <c r="G1754"/>
      <c r="H1754"/>
    </row>
    <row r="1755" spans="7:8" x14ac:dyDescent="0.25">
      <c r="G1755"/>
      <c r="H1755"/>
    </row>
    <row r="1756" spans="7:8" x14ac:dyDescent="0.25">
      <c r="G1756"/>
      <c r="H1756"/>
    </row>
    <row r="1757" spans="7:8" x14ac:dyDescent="0.25">
      <c r="G1757"/>
      <c r="H1757"/>
    </row>
    <row r="1758" spans="7:8" x14ac:dyDescent="0.25">
      <c r="G1758"/>
      <c r="H1758"/>
    </row>
    <row r="1759" spans="7:8" x14ac:dyDescent="0.25">
      <c r="G1759"/>
      <c r="H1759"/>
    </row>
    <row r="1760" spans="7:8" x14ac:dyDescent="0.25">
      <c r="G1760"/>
      <c r="H1760"/>
    </row>
    <row r="1761" spans="7:8" x14ac:dyDescent="0.25">
      <c r="G1761"/>
      <c r="H1761"/>
    </row>
    <row r="1762" spans="7:8" x14ac:dyDescent="0.25">
      <c r="G1762"/>
      <c r="H1762"/>
    </row>
    <row r="1763" spans="7:8" x14ac:dyDescent="0.25">
      <c r="G1763"/>
      <c r="H1763"/>
    </row>
    <row r="1764" spans="7:8" x14ac:dyDescent="0.25">
      <c r="G1764"/>
      <c r="H1764"/>
    </row>
    <row r="1765" spans="7:8" x14ac:dyDescent="0.25">
      <c r="G1765"/>
      <c r="H1765"/>
    </row>
    <row r="1766" spans="7:8" x14ac:dyDescent="0.25">
      <c r="G1766"/>
      <c r="H1766"/>
    </row>
    <row r="1767" spans="7:8" x14ac:dyDescent="0.25">
      <c r="G1767"/>
      <c r="H1767"/>
    </row>
    <row r="1768" spans="7:8" x14ac:dyDescent="0.25">
      <c r="G1768"/>
      <c r="H1768"/>
    </row>
    <row r="1769" spans="7:8" x14ac:dyDescent="0.25">
      <c r="G1769"/>
      <c r="H1769"/>
    </row>
    <row r="1770" spans="7:8" x14ac:dyDescent="0.25">
      <c r="G1770"/>
      <c r="H1770"/>
    </row>
    <row r="1771" spans="7:8" x14ac:dyDescent="0.25">
      <c r="G1771"/>
      <c r="H1771"/>
    </row>
    <row r="1772" spans="7:8" x14ac:dyDescent="0.25">
      <c r="G1772"/>
      <c r="H1772"/>
    </row>
    <row r="1773" spans="7:8" x14ac:dyDescent="0.25">
      <c r="G1773"/>
      <c r="H1773"/>
    </row>
    <row r="1774" spans="7:8" x14ac:dyDescent="0.25">
      <c r="G1774"/>
      <c r="H1774"/>
    </row>
    <row r="1775" spans="7:8" x14ac:dyDescent="0.25">
      <c r="G1775"/>
      <c r="H1775"/>
    </row>
    <row r="1776" spans="7:8" x14ac:dyDescent="0.25">
      <c r="G1776"/>
      <c r="H1776"/>
    </row>
    <row r="1777" spans="7:8" x14ac:dyDescent="0.25">
      <c r="G1777"/>
      <c r="H1777"/>
    </row>
    <row r="1778" spans="7:8" x14ac:dyDescent="0.25">
      <c r="G1778"/>
      <c r="H1778"/>
    </row>
    <row r="1779" spans="7:8" x14ac:dyDescent="0.25">
      <c r="G1779"/>
      <c r="H1779"/>
    </row>
    <row r="1780" spans="7:8" x14ac:dyDescent="0.25">
      <c r="G1780"/>
      <c r="H1780"/>
    </row>
    <row r="1781" spans="7:8" x14ac:dyDescent="0.25">
      <c r="G1781"/>
      <c r="H1781"/>
    </row>
    <row r="1782" spans="7:8" x14ac:dyDescent="0.25">
      <c r="G1782"/>
      <c r="H1782"/>
    </row>
    <row r="1783" spans="7:8" x14ac:dyDescent="0.25">
      <c r="G1783"/>
      <c r="H1783"/>
    </row>
    <row r="1784" spans="7:8" x14ac:dyDescent="0.25">
      <c r="G1784"/>
      <c r="H1784"/>
    </row>
    <row r="1785" spans="7:8" x14ac:dyDescent="0.25">
      <c r="G1785"/>
      <c r="H1785"/>
    </row>
    <row r="1786" spans="7:8" x14ac:dyDescent="0.25">
      <c r="G1786"/>
      <c r="H1786"/>
    </row>
    <row r="1787" spans="7:8" x14ac:dyDescent="0.25">
      <c r="G1787"/>
      <c r="H1787"/>
    </row>
    <row r="1788" spans="7:8" x14ac:dyDescent="0.25">
      <c r="G1788"/>
      <c r="H1788"/>
    </row>
    <row r="1789" spans="7:8" x14ac:dyDescent="0.25">
      <c r="G1789"/>
      <c r="H1789"/>
    </row>
    <row r="1790" spans="7:8" x14ac:dyDescent="0.25">
      <c r="G1790"/>
      <c r="H1790"/>
    </row>
    <row r="1791" spans="7:8" x14ac:dyDescent="0.25">
      <c r="G1791"/>
      <c r="H1791"/>
    </row>
    <row r="1792" spans="7:8" x14ac:dyDescent="0.25">
      <c r="G1792"/>
      <c r="H1792"/>
    </row>
    <row r="1793" spans="7:8" x14ac:dyDescent="0.25">
      <c r="G1793"/>
      <c r="H1793"/>
    </row>
    <row r="1794" spans="7:8" x14ac:dyDescent="0.25">
      <c r="G1794"/>
      <c r="H1794"/>
    </row>
    <row r="1795" spans="7:8" x14ac:dyDescent="0.25">
      <c r="G1795"/>
      <c r="H1795"/>
    </row>
    <row r="1796" spans="7:8" x14ac:dyDescent="0.25">
      <c r="G1796"/>
      <c r="H1796"/>
    </row>
    <row r="1797" spans="7:8" x14ac:dyDescent="0.25">
      <c r="G1797"/>
      <c r="H1797"/>
    </row>
    <row r="1798" spans="7:8" x14ac:dyDescent="0.25">
      <c r="G1798"/>
      <c r="H1798"/>
    </row>
    <row r="1799" spans="7:8" x14ac:dyDescent="0.25">
      <c r="G1799"/>
      <c r="H1799"/>
    </row>
    <row r="1800" spans="7:8" x14ac:dyDescent="0.25">
      <c r="G1800"/>
      <c r="H1800"/>
    </row>
    <row r="1801" spans="7:8" x14ac:dyDescent="0.25">
      <c r="G1801"/>
      <c r="H1801"/>
    </row>
    <row r="1802" spans="7:8" x14ac:dyDescent="0.25">
      <c r="G1802"/>
      <c r="H1802"/>
    </row>
    <row r="1803" spans="7:8" x14ac:dyDescent="0.25">
      <c r="G1803"/>
      <c r="H1803"/>
    </row>
    <row r="1804" spans="7:8" x14ac:dyDescent="0.25">
      <c r="G1804"/>
      <c r="H1804"/>
    </row>
    <row r="1805" spans="7:8" x14ac:dyDescent="0.25">
      <c r="G1805"/>
      <c r="H1805"/>
    </row>
    <row r="1806" spans="7:8" x14ac:dyDescent="0.25">
      <c r="G1806"/>
      <c r="H1806"/>
    </row>
    <row r="1807" spans="7:8" x14ac:dyDescent="0.25">
      <c r="G1807"/>
      <c r="H1807"/>
    </row>
    <row r="1808" spans="7:8" x14ac:dyDescent="0.25">
      <c r="G1808"/>
      <c r="H1808"/>
    </row>
    <row r="1809" spans="7:8" x14ac:dyDescent="0.25">
      <c r="G1809"/>
      <c r="H1809"/>
    </row>
    <row r="1810" spans="7:8" x14ac:dyDescent="0.25">
      <c r="G1810"/>
      <c r="H1810"/>
    </row>
    <row r="1811" spans="7:8" x14ac:dyDescent="0.25">
      <c r="G1811"/>
      <c r="H1811"/>
    </row>
    <row r="1812" spans="7:8" x14ac:dyDescent="0.25">
      <c r="G1812"/>
      <c r="H1812"/>
    </row>
    <row r="1813" spans="7:8" x14ac:dyDescent="0.25">
      <c r="G1813"/>
      <c r="H1813"/>
    </row>
    <row r="1814" spans="7:8" x14ac:dyDescent="0.25">
      <c r="G1814"/>
      <c r="H1814"/>
    </row>
    <row r="1815" spans="7:8" x14ac:dyDescent="0.25">
      <c r="G1815"/>
      <c r="H1815"/>
    </row>
    <row r="1816" spans="7:8" x14ac:dyDescent="0.25">
      <c r="G1816"/>
      <c r="H1816"/>
    </row>
    <row r="1817" spans="7:8" x14ac:dyDescent="0.25">
      <c r="G1817"/>
      <c r="H1817"/>
    </row>
    <row r="1818" spans="7:8" x14ac:dyDescent="0.25">
      <c r="G1818"/>
      <c r="H1818"/>
    </row>
    <row r="1819" spans="7:8" x14ac:dyDescent="0.25">
      <c r="G1819"/>
      <c r="H1819"/>
    </row>
    <row r="1820" spans="7:8" x14ac:dyDescent="0.25">
      <c r="G1820"/>
      <c r="H1820"/>
    </row>
    <row r="1821" spans="7:8" x14ac:dyDescent="0.25">
      <c r="G1821"/>
      <c r="H1821"/>
    </row>
    <row r="1822" spans="7:8" x14ac:dyDescent="0.25">
      <c r="G1822"/>
      <c r="H1822"/>
    </row>
    <row r="1823" spans="7:8" x14ac:dyDescent="0.25">
      <c r="G1823"/>
      <c r="H1823"/>
    </row>
    <row r="1824" spans="7:8" x14ac:dyDescent="0.25">
      <c r="G1824"/>
      <c r="H1824"/>
    </row>
    <row r="1825" spans="7:8" x14ac:dyDescent="0.25">
      <c r="G1825"/>
      <c r="H1825"/>
    </row>
    <row r="1826" spans="7:8" x14ac:dyDescent="0.25">
      <c r="G1826"/>
      <c r="H1826"/>
    </row>
    <row r="1827" spans="7:8" x14ac:dyDescent="0.25">
      <c r="G1827"/>
      <c r="H1827"/>
    </row>
    <row r="1828" spans="7:8" x14ac:dyDescent="0.25">
      <c r="G1828"/>
      <c r="H1828"/>
    </row>
    <row r="1829" spans="7:8" x14ac:dyDescent="0.25">
      <c r="G1829"/>
      <c r="H1829"/>
    </row>
    <row r="1830" spans="7:8" x14ac:dyDescent="0.25">
      <c r="G1830"/>
      <c r="H1830"/>
    </row>
    <row r="1831" spans="7:8" x14ac:dyDescent="0.25">
      <c r="G1831"/>
      <c r="H1831"/>
    </row>
    <row r="1832" spans="7:8" x14ac:dyDescent="0.25">
      <c r="G1832"/>
      <c r="H1832"/>
    </row>
    <row r="1833" spans="7:8" x14ac:dyDescent="0.25">
      <c r="G1833"/>
      <c r="H1833"/>
    </row>
    <row r="1834" spans="7:8" x14ac:dyDescent="0.25">
      <c r="G1834"/>
      <c r="H1834"/>
    </row>
    <row r="1835" spans="7:8" x14ac:dyDescent="0.25">
      <c r="G1835"/>
      <c r="H1835"/>
    </row>
    <row r="1836" spans="7:8" x14ac:dyDescent="0.25">
      <c r="G1836"/>
      <c r="H1836"/>
    </row>
    <row r="1837" spans="7:8" x14ac:dyDescent="0.25">
      <c r="G1837"/>
      <c r="H1837"/>
    </row>
    <row r="1838" spans="7:8" x14ac:dyDescent="0.25">
      <c r="G1838"/>
      <c r="H1838"/>
    </row>
    <row r="1839" spans="7:8" x14ac:dyDescent="0.25">
      <c r="G1839"/>
      <c r="H1839"/>
    </row>
    <row r="1840" spans="7:8" x14ac:dyDescent="0.25">
      <c r="G1840"/>
      <c r="H1840"/>
    </row>
    <row r="1841" spans="7:8" x14ac:dyDescent="0.25">
      <c r="G1841"/>
      <c r="H1841"/>
    </row>
    <row r="1842" spans="7:8" x14ac:dyDescent="0.25">
      <c r="G1842"/>
      <c r="H1842"/>
    </row>
    <row r="1843" spans="7:8" x14ac:dyDescent="0.25">
      <c r="G1843"/>
      <c r="H1843"/>
    </row>
    <row r="1844" spans="7:8" x14ac:dyDescent="0.25">
      <c r="G1844"/>
      <c r="H1844"/>
    </row>
    <row r="1845" spans="7:8" x14ac:dyDescent="0.25">
      <c r="G1845"/>
      <c r="H1845"/>
    </row>
    <row r="1846" spans="7:8" x14ac:dyDescent="0.25">
      <c r="G1846"/>
      <c r="H1846"/>
    </row>
    <row r="1847" spans="7:8" x14ac:dyDescent="0.25">
      <c r="G1847"/>
      <c r="H1847"/>
    </row>
    <row r="1848" spans="7:8" x14ac:dyDescent="0.25">
      <c r="G1848"/>
      <c r="H1848"/>
    </row>
    <row r="1849" spans="7:8" x14ac:dyDescent="0.25">
      <c r="G1849"/>
      <c r="H1849"/>
    </row>
    <row r="1850" spans="7:8" x14ac:dyDescent="0.25">
      <c r="G1850"/>
      <c r="H1850"/>
    </row>
    <row r="1851" spans="7:8" x14ac:dyDescent="0.25">
      <c r="G1851"/>
      <c r="H1851"/>
    </row>
    <row r="1852" spans="7:8" x14ac:dyDescent="0.25">
      <c r="G1852"/>
      <c r="H1852"/>
    </row>
    <row r="1853" spans="7:8" x14ac:dyDescent="0.25">
      <c r="G1853"/>
      <c r="H1853"/>
    </row>
    <row r="1854" spans="7:8" x14ac:dyDescent="0.25">
      <c r="G1854"/>
      <c r="H1854"/>
    </row>
    <row r="1855" spans="7:8" x14ac:dyDescent="0.25">
      <c r="G1855"/>
      <c r="H1855"/>
    </row>
    <row r="1856" spans="7:8" x14ac:dyDescent="0.25">
      <c r="G1856"/>
      <c r="H1856"/>
    </row>
    <row r="1857" spans="7:8" x14ac:dyDescent="0.25">
      <c r="G1857"/>
      <c r="H1857"/>
    </row>
    <row r="1858" spans="7:8" x14ac:dyDescent="0.25">
      <c r="G1858"/>
      <c r="H1858"/>
    </row>
    <row r="1859" spans="7:8" x14ac:dyDescent="0.25">
      <c r="G1859"/>
      <c r="H1859"/>
    </row>
    <row r="1860" spans="7:8" x14ac:dyDescent="0.25">
      <c r="G1860"/>
      <c r="H1860"/>
    </row>
    <row r="1861" spans="7:8" x14ac:dyDescent="0.25">
      <c r="G1861"/>
      <c r="H1861"/>
    </row>
    <row r="1862" spans="7:8" x14ac:dyDescent="0.25">
      <c r="G1862"/>
      <c r="H1862"/>
    </row>
    <row r="1863" spans="7:8" x14ac:dyDescent="0.25">
      <c r="G1863"/>
      <c r="H1863"/>
    </row>
    <row r="1864" spans="7:8" x14ac:dyDescent="0.25">
      <c r="G1864"/>
      <c r="H1864"/>
    </row>
    <row r="1865" spans="7:8" x14ac:dyDescent="0.25">
      <c r="G1865"/>
      <c r="H1865"/>
    </row>
    <row r="1866" spans="7:8" x14ac:dyDescent="0.25">
      <c r="G1866"/>
      <c r="H1866"/>
    </row>
    <row r="1867" spans="7:8" x14ac:dyDescent="0.25">
      <c r="G1867"/>
      <c r="H1867"/>
    </row>
    <row r="1868" spans="7:8" x14ac:dyDescent="0.25">
      <c r="G1868"/>
      <c r="H1868"/>
    </row>
    <row r="1869" spans="7:8" x14ac:dyDescent="0.25">
      <c r="G1869"/>
      <c r="H1869"/>
    </row>
    <row r="1870" spans="7:8" x14ac:dyDescent="0.25">
      <c r="G1870"/>
      <c r="H1870"/>
    </row>
    <row r="1871" spans="7:8" x14ac:dyDescent="0.25">
      <c r="G1871"/>
      <c r="H1871"/>
    </row>
    <row r="1872" spans="7:8" x14ac:dyDescent="0.25">
      <c r="G1872"/>
      <c r="H1872"/>
    </row>
    <row r="1873" spans="7:8" x14ac:dyDescent="0.25">
      <c r="G1873"/>
      <c r="H1873"/>
    </row>
    <row r="1874" spans="7:8" x14ac:dyDescent="0.25">
      <c r="G1874"/>
      <c r="H1874"/>
    </row>
    <row r="1875" spans="7:8" x14ac:dyDescent="0.25">
      <c r="G1875"/>
      <c r="H1875"/>
    </row>
    <row r="1876" spans="7:8" x14ac:dyDescent="0.25">
      <c r="G1876"/>
      <c r="H1876"/>
    </row>
    <row r="1877" spans="7:8" x14ac:dyDescent="0.25">
      <c r="G1877"/>
      <c r="H1877"/>
    </row>
    <row r="1878" spans="7:8" x14ac:dyDescent="0.25">
      <c r="G1878"/>
      <c r="H1878"/>
    </row>
    <row r="1879" spans="7:8" x14ac:dyDescent="0.25">
      <c r="G1879"/>
      <c r="H1879"/>
    </row>
    <row r="1880" spans="7:8" x14ac:dyDescent="0.25">
      <c r="G1880"/>
      <c r="H1880"/>
    </row>
    <row r="1881" spans="7:8" x14ac:dyDescent="0.25">
      <c r="G1881"/>
      <c r="H1881"/>
    </row>
    <row r="1882" spans="7:8" x14ac:dyDescent="0.25">
      <c r="G1882"/>
      <c r="H1882"/>
    </row>
    <row r="1883" spans="7:8" x14ac:dyDescent="0.25">
      <c r="G1883"/>
      <c r="H1883"/>
    </row>
    <row r="1884" spans="7:8" x14ac:dyDescent="0.25">
      <c r="G1884"/>
      <c r="H1884"/>
    </row>
    <row r="1885" spans="7:8" x14ac:dyDescent="0.25">
      <c r="G1885"/>
      <c r="H1885"/>
    </row>
    <row r="1886" spans="7:8" x14ac:dyDescent="0.25">
      <c r="G1886"/>
      <c r="H1886"/>
    </row>
    <row r="1887" spans="7:8" x14ac:dyDescent="0.25">
      <c r="G1887"/>
      <c r="H1887"/>
    </row>
    <row r="1888" spans="7:8" x14ac:dyDescent="0.25">
      <c r="G1888"/>
      <c r="H1888"/>
    </row>
    <row r="1889" spans="7:8" x14ac:dyDescent="0.25">
      <c r="G1889"/>
      <c r="H1889"/>
    </row>
    <row r="1890" spans="7:8" x14ac:dyDescent="0.25">
      <c r="G1890"/>
      <c r="H1890"/>
    </row>
    <row r="1891" spans="7:8" x14ac:dyDescent="0.25">
      <c r="G1891"/>
      <c r="H1891"/>
    </row>
    <row r="1892" spans="7:8" x14ac:dyDescent="0.25">
      <c r="G1892"/>
      <c r="H1892"/>
    </row>
    <row r="1893" spans="7:8" x14ac:dyDescent="0.25">
      <c r="G1893"/>
      <c r="H1893"/>
    </row>
    <row r="1894" spans="7:8" x14ac:dyDescent="0.25">
      <c r="G1894"/>
      <c r="H1894"/>
    </row>
    <row r="1895" spans="7:8" x14ac:dyDescent="0.25">
      <c r="G1895"/>
      <c r="H1895"/>
    </row>
    <row r="1896" spans="7:8" x14ac:dyDescent="0.25">
      <c r="G1896"/>
      <c r="H1896"/>
    </row>
    <row r="1897" spans="7:8" x14ac:dyDescent="0.25">
      <c r="G1897"/>
      <c r="H1897"/>
    </row>
    <row r="1898" spans="7:8" x14ac:dyDescent="0.25">
      <c r="G1898"/>
      <c r="H1898"/>
    </row>
    <row r="1899" spans="7:8" x14ac:dyDescent="0.25">
      <c r="G1899"/>
      <c r="H1899"/>
    </row>
    <row r="1900" spans="7:8" x14ac:dyDescent="0.25">
      <c r="G1900"/>
      <c r="H1900"/>
    </row>
    <row r="1901" spans="7:8" x14ac:dyDescent="0.25">
      <c r="G1901"/>
      <c r="H1901"/>
    </row>
    <row r="1902" spans="7:8" x14ac:dyDescent="0.25">
      <c r="G1902"/>
      <c r="H1902"/>
    </row>
    <row r="1903" spans="7:8" x14ac:dyDescent="0.25">
      <c r="G1903"/>
      <c r="H1903"/>
    </row>
    <row r="1904" spans="7:8" x14ac:dyDescent="0.25">
      <c r="G1904"/>
      <c r="H1904"/>
    </row>
    <row r="1905" spans="7:8" x14ac:dyDescent="0.25">
      <c r="G1905"/>
      <c r="H1905"/>
    </row>
    <row r="1906" spans="7:8" x14ac:dyDescent="0.25">
      <c r="G1906"/>
      <c r="H1906"/>
    </row>
    <row r="1907" spans="7:8" x14ac:dyDescent="0.25">
      <c r="G1907"/>
      <c r="H1907"/>
    </row>
    <row r="1908" spans="7:8" x14ac:dyDescent="0.25">
      <c r="G1908"/>
      <c r="H1908"/>
    </row>
    <row r="1909" spans="7:8" x14ac:dyDescent="0.25">
      <c r="G1909"/>
      <c r="H1909"/>
    </row>
    <row r="1910" spans="7:8" x14ac:dyDescent="0.25">
      <c r="G1910"/>
      <c r="H1910"/>
    </row>
    <row r="1911" spans="7:8" x14ac:dyDescent="0.25">
      <c r="G1911"/>
      <c r="H1911"/>
    </row>
    <row r="1912" spans="7:8" x14ac:dyDescent="0.25">
      <c r="G1912"/>
      <c r="H1912"/>
    </row>
    <row r="1913" spans="7:8" x14ac:dyDescent="0.25">
      <c r="G1913"/>
      <c r="H1913"/>
    </row>
    <row r="1914" spans="7:8" x14ac:dyDescent="0.25">
      <c r="G1914"/>
      <c r="H1914"/>
    </row>
    <row r="1915" spans="7:8" x14ac:dyDescent="0.25">
      <c r="G1915"/>
      <c r="H1915"/>
    </row>
    <row r="1916" spans="7:8" x14ac:dyDescent="0.25">
      <c r="G1916"/>
      <c r="H1916"/>
    </row>
    <row r="1917" spans="7:8" x14ac:dyDescent="0.25">
      <c r="G1917"/>
      <c r="H1917"/>
    </row>
    <row r="1918" spans="7:8" x14ac:dyDescent="0.25">
      <c r="G1918"/>
      <c r="H1918"/>
    </row>
    <row r="1919" spans="7:8" x14ac:dyDescent="0.25">
      <c r="G1919"/>
      <c r="H1919"/>
    </row>
    <row r="1920" spans="7:8" x14ac:dyDescent="0.25">
      <c r="G1920"/>
      <c r="H1920"/>
    </row>
    <row r="1921" spans="7:8" x14ac:dyDescent="0.25">
      <c r="G1921"/>
      <c r="H1921"/>
    </row>
    <row r="1922" spans="7:8" x14ac:dyDescent="0.25">
      <c r="G1922"/>
      <c r="H1922"/>
    </row>
    <row r="1923" spans="7:8" x14ac:dyDescent="0.25">
      <c r="G1923"/>
      <c r="H1923"/>
    </row>
    <row r="1924" spans="7:8" x14ac:dyDescent="0.25">
      <c r="G1924"/>
      <c r="H1924"/>
    </row>
    <row r="1925" spans="7:8" x14ac:dyDescent="0.25">
      <c r="G1925"/>
      <c r="H1925"/>
    </row>
    <row r="1926" spans="7:8" x14ac:dyDescent="0.25">
      <c r="G1926"/>
      <c r="H1926"/>
    </row>
    <row r="1927" spans="7:8" x14ac:dyDescent="0.25">
      <c r="G1927"/>
      <c r="H1927"/>
    </row>
    <row r="1928" spans="7:8" x14ac:dyDescent="0.25">
      <c r="G1928"/>
      <c r="H1928"/>
    </row>
    <row r="1929" spans="7:8" x14ac:dyDescent="0.25">
      <c r="G1929"/>
      <c r="H1929"/>
    </row>
    <row r="1930" spans="7:8" x14ac:dyDescent="0.25">
      <c r="G1930"/>
      <c r="H1930"/>
    </row>
    <row r="1931" spans="7:8" x14ac:dyDescent="0.25">
      <c r="G1931"/>
      <c r="H1931"/>
    </row>
    <row r="1932" spans="7:8" x14ac:dyDescent="0.25">
      <c r="G1932"/>
      <c r="H1932"/>
    </row>
    <row r="1933" spans="7:8" x14ac:dyDescent="0.25">
      <c r="G1933"/>
      <c r="H1933"/>
    </row>
    <row r="1934" spans="7:8" x14ac:dyDescent="0.25">
      <c r="G1934"/>
      <c r="H1934"/>
    </row>
    <row r="1935" spans="7:8" x14ac:dyDescent="0.25">
      <c r="G1935"/>
      <c r="H1935"/>
    </row>
    <row r="1936" spans="7:8" x14ac:dyDescent="0.25">
      <c r="G1936"/>
      <c r="H1936"/>
    </row>
    <row r="1937" spans="7:8" x14ac:dyDescent="0.25">
      <c r="G1937"/>
      <c r="H1937"/>
    </row>
    <row r="1938" spans="7:8" x14ac:dyDescent="0.25">
      <c r="G1938"/>
      <c r="H1938"/>
    </row>
    <row r="1939" spans="7:8" x14ac:dyDescent="0.25">
      <c r="G1939"/>
      <c r="H1939"/>
    </row>
    <row r="1940" spans="7:8" x14ac:dyDescent="0.25">
      <c r="G1940"/>
      <c r="H1940"/>
    </row>
    <row r="1941" spans="7:8" x14ac:dyDescent="0.25">
      <c r="G1941"/>
      <c r="H1941"/>
    </row>
    <row r="1942" spans="7:8" x14ac:dyDescent="0.25">
      <c r="G1942"/>
      <c r="H1942"/>
    </row>
    <row r="1943" spans="7:8" x14ac:dyDescent="0.25">
      <c r="G1943"/>
      <c r="H1943"/>
    </row>
    <row r="1944" spans="7:8" x14ac:dyDescent="0.25">
      <c r="G1944"/>
      <c r="H1944"/>
    </row>
    <row r="1945" spans="7:8" x14ac:dyDescent="0.25">
      <c r="G1945"/>
      <c r="H1945"/>
    </row>
    <row r="1946" spans="7:8" x14ac:dyDescent="0.25">
      <c r="G1946"/>
      <c r="H1946"/>
    </row>
    <row r="1947" spans="7:8" x14ac:dyDescent="0.25">
      <c r="G1947"/>
      <c r="H1947"/>
    </row>
    <row r="1948" spans="7:8" x14ac:dyDescent="0.25">
      <c r="G1948"/>
      <c r="H1948"/>
    </row>
    <row r="1949" spans="7:8" x14ac:dyDescent="0.25">
      <c r="G1949"/>
      <c r="H1949"/>
    </row>
    <row r="1950" spans="7:8" x14ac:dyDescent="0.25">
      <c r="G1950"/>
      <c r="H1950"/>
    </row>
    <row r="1951" spans="7:8" x14ac:dyDescent="0.25">
      <c r="G1951"/>
      <c r="H1951"/>
    </row>
    <row r="1952" spans="7:8" x14ac:dyDescent="0.25">
      <c r="G1952"/>
      <c r="H1952"/>
    </row>
    <row r="1953" spans="7:8" x14ac:dyDescent="0.25">
      <c r="G1953"/>
      <c r="H1953"/>
    </row>
    <row r="1954" spans="7:8" x14ac:dyDescent="0.25">
      <c r="G1954"/>
      <c r="H1954"/>
    </row>
    <row r="1955" spans="7:8" x14ac:dyDescent="0.25">
      <c r="G1955"/>
      <c r="H1955"/>
    </row>
    <row r="1956" spans="7:8" x14ac:dyDescent="0.25">
      <c r="G1956"/>
      <c r="H1956"/>
    </row>
    <row r="1957" spans="7:8" x14ac:dyDescent="0.25">
      <c r="G1957"/>
      <c r="H1957"/>
    </row>
    <row r="1958" spans="7:8" x14ac:dyDescent="0.25">
      <c r="G1958"/>
      <c r="H1958"/>
    </row>
    <row r="1959" spans="7:8" x14ac:dyDescent="0.25">
      <c r="G1959"/>
      <c r="H1959"/>
    </row>
    <row r="1960" spans="7:8" x14ac:dyDescent="0.25">
      <c r="G1960"/>
      <c r="H1960"/>
    </row>
    <row r="1961" spans="7:8" x14ac:dyDescent="0.25">
      <c r="G1961"/>
      <c r="H1961"/>
    </row>
    <row r="1962" spans="7:8" x14ac:dyDescent="0.25">
      <c r="G1962"/>
      <c r="H1962"/>
    </row>
    <row r="1963" spans="7:8" x14ac:dyDescent="0.25">
      <c r="G1963"/>
      <c r="H1963"/>
    </row>
    <row r="1964" spans="7:8" x14ac:dyDescent="0.25">
      <c r="G1964"/>
      <c r="H1964"/>
    </row>
    <row r="1965" spans="7:8" x14ac:dyDescent="0.25">
      <c r="G1965"/>
      <c r="H1965"/>
    </row>
    <row r="1966" spans="7:8" x14ac:dyDescent="0.25">
      <c r="G1966"/>
      <c r="H1966"/>
    </row>
    <row r="1967" spans="7:8" x14ac:dyDescent="0.25">
      <c r="G1967"/>
      <c r="H1967"/>
    </row>
    <row r="1968" spans="7:8" x14ac:dyDescent="0.25">
      <c r="G1968"/>
      <c r="H1968"/>
    </row>
    <row r="1969" spans="7:8" x14ac:dyDescent="0.25">
      <c r="G1969"/>
      <c r="H1969"/>
    </row>
    <row r="1970" spans="7:8" x14ac:dyDescent="0.25">
      <c r="G1970"/>
      <c r="H1970"/>
    </row>
    <row r="1971" spans="7:8" x14ac:dyDescent="0.25">
      <c r="G1971"/>
      <c r="H1971"/>
    </row>
    <row r="1972" spans="7:8" x14ac:dyDescent="0.25">
      <c r="G1972"/>
      <c r="H1972"/>
    </row>
    <row r="1973" spans="7:8" x14ac:dyDescent="0.25">
      <c r="G1973"/>
      <c r="H1973"/>
    </row>
    <row r="1974" spans="7:8" x14ac:dyDescent="0.25">
      <c r="G1974"/>
      <c r="H1974"/>
    </row>
    <row r="1975" spans="7:8" x14ac:dyDescent="0.25">
      <c r="G1975"/>
      <c r="H1975"/>
    </row>
    <row r="1976" spans="7:8" x14ac:dyDescent="0.25">
      <c r="G1976"/>
      <c r="H1976"/>
    </row>
    <row r="1977" spans="7:8" x14ac:dyDescent="0.25">
      <c r="G1977"/>
      <c r="H1977"/>
    </row>
    <row r="1978" spans="7:8" x14ac:dyDescent="0.25">
      <c r="G1978"/>
      <c r="H1978"/>
    </row>
    <row r="1979" spans="7:8" x14ac:dyDescent="0.25">
      <c r="G1979"/>
      <c r="H1979"/>
    </row>
    <row r="1980" spans="7:8" x14ac:dyDescent="0.25">
      <c r="G1980"/>
      <c r="H1980"/>
    </row>
    <row r="1981" spans="7:8" x14ac:dyDescent="0.25">
      <c r="G1981"/>
      <c r="H1981"/>
    </row>
    <row r="1982" spans="7:8" x14ac:dyDescent="0.25">
      <c r="G1982"/>
      <c r="H1982"/>
    </row>
    <row r="1983" spans="7:8" x14ac:dyDescent="0.25">
      <c r="G1983"/>
      <c r="H1983"/>
    </row>
    <row r="1984" spans="7:8" x14ac:dyDescent="0.25">
      <c r="G1984"/>
      <c r="H1984"/>
    </row>
    <row r="1985" spans="7:8" x14ac:dyDescent="0.25">
      <c r="G1985"/>
      <c r="H1985"/>
    </row>
    <row r="1986" spans="7:8" x14ac:dyDescent="0.25">
      <c r="G1986"/>
      <c r="H1986"/>
    </row>
    <row r="1987" spans="7:8" x14ac:dyDescent="0.25">
      <c r="G1987"/>
      <c r="H1987"/>
    </row>
    <row r="1988" spans="7:8" x14ac:dyDescent="0.25">
      <c r="G1988"/>
      <c r="H1988"/>
    </row>
    <row r="1989" spans="7:8" x14ac:dyDescent="0.25">
      <c r="G1989"/>
      <c r="H1989"/>
    </row>
    <row r="1990" spans="7:8" x14ac:dyDescent="0.25">
      <c r="G1990"/>
      <c r="H1990"/>
    </row>
    <row r="1991" spans="7:8" x14ac:dyDescent="0.25">
      <c r="G1991"/>
      <c r="H1991"/>
    </row>
    <row r="1992" spans="7:8" x14ac:dyDescent="0.25">
      <c r="G1992"/>
      <c r="H1992"/>
    </row>
    <row r="1993" spans="7:8" x14ac:dyDescent="0.25">
      <c r="G1993"/>
      <c r="H1993"/>
    </row>
    <row r="1994" spans="7:8" x14ac:dyDescent="0.25">
      <c r="G1994"/>
      <c r="H1994"/>
    </row>
    <row r="1995" spans="7:8" x14ac:dyDescent="0.25">
      <c r="G1995"/>
      <c r="H1995"/>
    </row>
    <row r="1996" spans="7:8" x14ac:dyDescent="0.25">
      <c r="G1996"/>
      <c r="H1996"/>
    </row>
    <row r="1997" spans="7:8" x14ac:dyDescent="0.25">
      <c r="G1997"/>
      <c r="H1997"/>
    </row>
    <row r="1998" spans="7:8" x14ac:dyDescent="0.25">
      <c r="G1998"/>
      <c r="H1998"/>
    </row>
    <row r="1999" spans="7:8" x14ac:dyDescent="0.25">
      <c r="G1999"/>
      <c r="H1999"/>
    </row>
    <row r="2000" spans="7:8" x14ac:dyDescent="0.25">
      <c r="G2000"/>
      <c r="H2000"/>
    </row>
    <row r="2001" spans="7:8" x14ac:dyDescent="0.25">
      <c r="G2001"/>
      <c r="H2001"/>
    </row>
    <row r="2002" spans="7:8" x14ac:dyDescent="0.25">
      <c r="G2002"/>
      <c r="H2002"/>
    </row>
    <row r="2003" spans="7:8" x14ac:dyDescent="0.25">
      <c r="G2003"/>
      <c r="H2003"/>
    </row>
    <row r="2004" spans="7:8" x14ac:dyDescent="0.25">
      <c r="G2004"/>
      <c r="H2004"/>
    </row>
    <row r="2005" spans="7:8" x14ac:dyDescent="0.25">
      <c r="G2005"/>
      <c r="H2005"/>
    </row>
    <row r="2006" spans="7:8" x14ac:dyDescent="0.25">
      <c r="G2006"/>
      <c r="H2006"/>
    </row>
    <row r="2007" spans="7:8" x14ac:dyDescent="0.25">
      <c r="G2007"/>
      <c r="H2007"/>
    </row>
    <row r="2008" spans="7:8" x14ac:dyDescent="0.25">
      <c r="G2008"/>
      <c r="H2008"/>
    </row>
    <row r="2009" spans="7:8" x14ac:dyDescent="0.25">
      <c r="G2009"/>
      <c r="H2009"/>
    </row>
    <row r="2010" spans="7:8" x14ac:dyDescent="0.25">
      <c r="G2010"/>
      <c r="H2010"/>
    </row>
    <row r="2011" spans="7:8" x14ac:dyDescent="0.25">
      <c r="G2011"/>
      <c r="H2011"/>
    </row>
    <row r="2012" spans="7:8" x14ac:dyDescent="0.25">
      <c r="G2012"/>
      <c r="H2012"/>
    </row>
    <row r="2013" spans="7:8" x14ac:dyDescent="0.25">
      <c r="G2013"/>
      <c r="H2013"/>
    </row>
    <row r="2014" spans="7:8" x14ac:dyDescent="0.25">
      <c r="G2014"/>
      <c r="H2014"/>
    </row>
    <row r="2015" spans="7:8" x14ac:dyDescent="0.25">
      <c r="G2015"/>
      <c r="H2015"/>
    </row>
    <row r="2016" spans="7:8" x14ac:dyDescent="0.25">
      <c r="G2016"/>
      <c r="H2016"/>
    </row>
    <row r="2017" spans="7:8" x14ac:dyDescent="0.25">
      <c r="G2017"/>
      <c r="H2017"/>
    </row>
    <row r="2018" spans="7:8" x14ac:dyDescent="0.25">
      <c r="G2018"/>
      <c r="H2018"/>
    </row>
    <row r="2019" spans="7:8" x14ac:dyDescent="0.25">
      <c r="G2019"/>
      <c r="H2019"/>
    </row>
    <row r="2020" spans="7:8" x14ac:dyDescent="0.25">
      <c r="G2020"/>
      <c r="H2020"/>
    </row>
    <row r="2021" spans="7:8" x14ac:dyDescent="0.25">
      <c r="G2021"/>
      <c r="H2021"/>
    </row>
    <row r="2022" spans="7:8" x14ac:dyDescent="0.25">
      <c r="G2022"/>
      <c r="H2022"/>
    </row>
    <row r="2023" spans="7:8" x14ac:dyDescent="0.25">
      <c r="G2023"/>
      <c r="H2023"/>
    </row>
    <row r="2024" spans="7:8" x14ac:dyDescent="0.25">
      <c r="G2024"/>
      <c r="H2024"/>
    </row>
    <row r="2025" spans="7:8" x14ac:dyDescent="0.25">
      <c r="G2025"/>
      <c r="H2025"/>
    </row>
    <row r="2026" spans="7:8" x14ac:dyDescent="0.25">
      <c r="G2026"/>
      <c r="H2026"/>
    </row>
    <row r="2027" spans="7:8" x14ac:dyDescent="0.25">
      <c r="G2027"/>
      <c r="H2027"/>
    </row>
    <row r="2028" spans="7:8" x14ac:dyDescent="0.25">
      <c r="G2028"/>
      <c r="H2028"/>
    </row>
    <row r="2029" spans="7:8" x14ac:dyDescent="0.25">
      <c r="G2029"/>
      <c r="H2029"/>
    </row>
    <row r="2030" spans="7:8" x14ac:dyDescent="0.25">
      <c r="G2030"/>
      <c r="H2030"/>
    </row>
    <row r="2031" spans="7:8" x14ac:dyDescent="0.25">
      <c r="G2031"/>
      <c r="H2031"/>
    </row>
    <row r="2032" spans="7:8" x14ac:dyDescent="0.25">
      <c r="G2032"/>
      <c r="H2032"/>
    </row>
    <row r="2033" spans="7:8" x14ac:dyDescent="0.25">
      <c r="G2033"/>
      <c r="H2033"/>
    </row>
    <row r="2034" spans="7:8" x14ac:dyDescent="0.25">
      <c r="G2034"/>
      <c r="H2034"/>
    </row>
    <row r="2035" spans="7:8" x14ac:dyDescent="0.25">
      <c r="G2035"/>
      <c r="H2035"/>
    </row>
    <row r="2036" spans="7:8" x14ac:dyDescent="0.25">
      <c r="G2036"/>
      <c r="H2036"/>
    </row>
    <row r="2037" spans="7:8" x14ac:dyDescent="0.25">
      <c r="G2037"/>
      <c r="H2037"/>
    </row>
    <row r="2038" spans="7:8" x14ac:dyDescent="0.25">
      <c r="G2038"/>
      <c r="H2038"/>
    </row>
    <row r="2039" spans="7:8" x14ac:dyDescent="0.25">
      <c r="G2039"/>
      <c r="H2039"/>
    </row>
    <row r="2040" spans="7:8" x14ac:dyDescent="0.25">
      <c r="G2040"/>
      <c r="H2040"/>
    </row>
    <row r="2041" spans="7:8" x14ac:dyDescent="0.25">
      <c r="G2041"/>
      <c r="H2041"/>
    </row>
    <row r="2042" spans="7:8" x14ac:dyDescent="0.25">
      <c r="G2042"/>
      <c r="H2042"/>
    </row>
    <row r="2043" spans="7:8" x14ac:dyDescent="0.25">
      <c r="G2043"/>
      <c r="H2043"/>
    </row>
    <row r="2044" spans="7:8" x14ac:dyDescent="0.25">
      <c r="G2044"/>
      <c r="H2044"/>
    </row>
    <row r="2045" spans="7:8" x14ac:dyDescent="0.25">
      <c r="G2045"/>
      <c r="H2045"/>
    </row>
    <row r="2046" spans="7:8" x14ac:dyDescent="0.25">
      <c r="G2046"/>
      <c r="H2046"/>
    </row>
    <row r="2047" spans="7:8" x14ac:dyDescent="0.25">
      <c r="G2047"/>
      <c r="H2047"/>
    </row>
    <row r="2048" spans="7:8" x14ac:dyDescent="0.25">
      <c r="G2048"/>
      <c r="H2048"/>
    </row>
    <row r="2049" spans="7:8" x14ac:dyDescent="0.25">
      <c r="G2049"/>
      <c r="H2049"/>
    </row>
    <row r="2050" spans="7:8" x14ac:dyDescent="0.25">
      <c r="G2050"/>
      <c r="H2050"/>
    </row>
    <row r="2051" spans="7:8" x14ac:dyDescent="0.25">
      <c r="G2051"/>
      <c r="H2051"/>
    </row>
    <row r="2052" spans="7:8" x14ac:dyDescent="0.25">
      <c r="G2052"/>
      <c r="H2052"/>
    </row>
    <row r="2053" spans="7:8" x14ac:dyDescent="0.25">
      <c r="G2053"/>
      <c r="H2053"/>
    </row>
    <row r="2054" spans="7:8" x14ac:dyDescent="0.25">
      <c r="G2054"/>
      <c r="H2054"/>
    </row>
    <row r="2055" spans="7:8" x14ac:dyDescent="0.25">
      <c r="G2055"/>
      <c r="H2055"/>
    </row>
    <row r="2056" spans="7:8" x14ac:dyDescent="0.25">
      <c r="G2056"/>
      <c r="H2056"/>
    </row>
    <row r="2057" spans="7:8" x14ac:dyDescent="0.25">
      <c r="G2057"/>
      <c r="H2057"/>
    </row>
    <row r="2058" spans="7:8" x14ac:dyDescent="0.25">
      <c r="G2058"/>
      <c r="H2058"/>
    </row>
    <row r="2059" spans="7:8" x14ac:dyDescent="0.25">
      <c r="G2059"/>
      <c r="H2059"/>
    </row>
    <row r="2060" spans="7:8" x14ac:dyDescent="0.25">
      <c r="G2060"/>
      <c r="H2060"/>
    </row>
    <row r="2061" spans="7:8" x14ac:dyDescent="0.25">
      <c r="G2061"/>
      <c r="H2061"/>
    </row>
    <row r="2062" spans="7:8" x14ac:dyDescent="0.25">
      <c r="G2062"/>
      <c r="H2062"/>
    </row>
    <row r="2063" spans="7:8" x14ac:dyDescent="0.25">
      <c r="G2063"/>
      <c r="H2063"/>
    </row>
    <row r="2064" spans="7:8" x14ac:dyDescent="0.25">
      <c r="G2064"/>
      <c r="H2064"/>
    </row>
    <row r="2065" spans="7:8" x14ac:dyDescent="0.25">
      <c r="G2065"/>
      <c r="H2065"/>
    </row>
    <row r="2066" spans="7:8" x14ac:dyDescent="0.25">
      <c r="G2066"/>
      <c r="H2066"/>
    </row>
    <row r="2067" spans="7:8" x14ac:dyDescent="0.25">
      <c r="G2067"/>
      <c r="H2067"/>
    </row>
    <row r="2068" spans="7:8" x14ac:dyDescent="0.25">
      <c r="G2068"/>
      <c r="H2068"/>
    </row>
    <row r="2069" spans="7:8" x14ac:dyDescent="0.25">
      <c r="G2069"/>
      <c r="H2069"/>
    </row>
    <row r="2070" spans="7:8" x14ac:dyDescent="0.25">
      <c r="G2070"/>
      <c r="H2070"/>
    </row>
    <row r="2071" spans="7:8" x14ac:dyDescent="0.25">
      <c r="G2071"/>
      <c r="H2071"/>
    </row>
    <row r="2072" spans="7:8" x14ac:dyDescent="0.25">
      <c r="G2072"/>
      <c r="H2072"/>
    </row>
    <row r="2073" spans="7:8" x14ac:dyDescent="0.25">
      <c r="G2073"/>
      <c r="H2073"/>
    </row>
    <row r="2074" spans="7:8" x14ac:dyDescent="0.25">
      <c r="G2074"/>
      <c r="H2074"/>
    </row>
    <row r="2075" spans="7:8" x14ac:dyDescent="0.25">
      <c r="G2075"/>
      <c r="H2075"/>
    </row>
    <row r="2076" spans="7:8" x14ac:dyDescent="0.25">
      <c r="G2076"/>
      <c r="H2076"/>
    </row>
    <row r="2077" spans="7:8" x14ac:dyDescent="0.25">
      <c r="G2077"/>
      <c r="H2077"/>
    </row>
    <row r="2078" spans="7:8" x14ac:dyDescent="0.25">
      <c r="G2078"/>
      <c r="H2078"/>
    </row>
    <row r="2079" spans="7:8" x14ac:dyDescent="0.25">
      <c r="G2079"/>
      <c r="H2079"/>
    </row>
    <row r="2080" spans="7:8" x14ac:dyDescent="0.25">
      <c r="G2080"/>
      <c r="H2080"/>
    </row>
    <row r="2081" spans="7:8" x14ac:dyDescent="0.25">
      <c r="G2081"/>
      <c r="H2081"/>
    </row>
    <row r="2082" spans="7:8" x14ac:dyDescent="0.25">
      <c r="G2082"/>
      <c r="H2082"/>
    </row>
    <row r="2083" spans="7:8" x14ac:dyDescent="0.25">
      <c r="G2083"/>
      <c r="H2083"/>
    </row>
    <row r="2084" spans="7:8" x14ac:dyDescent="0.25">
      <c r="G2084"/>
      <c r="H2084"/>
    </row>
    <row r="2085" spans="7:8" x14ac:dyDescent="0.25">
      <c r="G2085"/>
      <c r="H2085"/>
    </row>
    <row r="2086" spans="7:8" x14ac:dyDescent="0.25">
      <c r="G2086"/>
      <c r="H2086"/>
    </row>
    <row r="2087" spans="7:8" x14ac:dyDescent="0.25">
      <c r="G2087"/>
      <c r="H2087"/>
    </row>
    <row r="2088" spans="7:8" x14ac:dyDescent="0.25">
      <c r="G2088"/>
      <c r="H2088"/>
    </row>
    <row r="2089" spans="7:8" x14ac:dyDescent="0.25">
      <c r="G2089"/>
      <c r="H2089"/>
    </row>
    <row r="2090" spans="7:8" x14ac:dyDescent="0.25">
      <c r="G2090"/>
      <c r="H2090"/>
    </row>
    <row r="2091" spans="7:8" x14ac:dyDescent="0.25">
      <c r="G2091"/>
      <c r="H2091"/>
    </row>
    <row r="2092" spans="7:8" x14ac:dyDescent="0.25">
      <c r="G2092"/>
      <c r="H2092"/>
    </row>
    <row r="2093" spans="7:8" x14ac:dyDescent="0.25">
      <c r="G2093"/>
      <c r="H2093"/>
    </row>
    <row r="2094" spans="7:8" x14ac:dyDescent="0.25">
      <c r="G2094"/>
      <c r="H2094"/>
    </row>
    <row r="2095" spans="7:8" x14ac:dyDescent="0.25">
      <c r="G2095"/>
      <c r="H2095"/>
    </row>
    <row r="2096" spans="7:8" x14ac:dyDescent="0.25">
      <c r="G2096"/>
      <c r="H2096"/>
    </row>
    <row r="2097" spans="7:8" x14ac:dyDescent="0.25">
      <c r="G2097"/>
      <c r="H2097"/>
    </row>
    <row r="2098" spans="7:8" x14ac:dyDescent="0.25">
      <c r="G2098"/>
      <c r="H2098"/>
    </row>
    <row r="2099" spans="7:8" x14ac:dyDescent="0.25">
      <c r="G2099"/>
      <c r="H2099"/>
    </row>
    <row r="2100" spans="7:8" x14ac:dyDescent="0.25">
      <c r="G2100"/>
      <c r="H2100"/>
    </row>
    <row r="2101" spans="7:8" x14ac:dyDescent="0.25">
      <c r="G2101"/>
      <c r="H2101"/>
    </row>
    <row r="2102" spans="7:8" x14ac:dyDescent="0.25">
      <c r="G2102"/>
      <c r="H2102"/>
    </row>
    <row r="2103" spans="7:8" x14ac:dyDescent="0.25">
      <c r="G2103"/>
      <c r="H2103"/>
    </row>
    <row r="2104" spans="7:8" x14ac:dyDescent="0.25">
      <c r="G2104"/>
      <c r="H2104"/>
    </row>
    <row r="2105" spans="7:8" x14ac:dyDescent="0.25">
      <c r="G2105"/>
      <c r="H2105"/>
    </row>
    <row r="2106" spans="7:8" x14ac:dyDescent="0.25">
      <c r="G2106"/>
      <c r="H2106"/>
    </row>
    <row r="2107" spans="7:8" x14ac:dyDescent="0.25">
      <c r="G2107"/>
      <c r="H2107"/>
    </row>
    <row r="2108" spans="7:8" x14ac:dyDescent="0.25">
      <c r="G2108"/>
      <c r="H2108"/>
    </row>
    <row r="2109" spans="7:8" x14ac:dyDescent="0.25">
      <c r="G2109"/>
      <c r="H2109"/>
    </row>
    <row r="2110" spans="7:8" x14ac:dyDescent="0.25">
      <c r="G2110"/>
      <c r="H2110"/>
    </row>
    <row r="2111" spans="7:8" x14ac:dyDescent="0.25">
      <c r="G2111"/>
      <c r="H2111"/>
    </row>
    <row r="2112" spans="7:8" x14ac:dyDescent="0.25">
      <c r="G2112"/>
      <c r="H2112"/>
    </row>
    <row r="2113" spans="7:8" x14ac:dyDescent="0.25">
      <c r="G2113"/>
      <c r="H2113"/>
    </row>
    <row r="2114" spans="7:8" x14ac:dyDescent="0.25">
      <c r="G2114"/>
      <c r="H2114"/>
    </row>
    <row r="2115" spans="7:8" x14ac:dyDescent="0.25">
      <c r="G2115"/>
      <c r="H2115"/>
    </row>
    <row r="2116" spans="7:8" x14ac:dyDescent="0.25">
      <c r="G2116"/>
      <c r="H2116"/>
    </row>
    <row r="2117" spans="7:8" x14ac:dyDescent="0.25">
      <c r="G2117"/>
      <c r="H2117"/>
    </row>
    <row r="2118" spans="7:8" x14ac:dyDescent="0.25">
      <c r="G2118"/>
      <c r="H2118"/>
    </row>
    <row r="2119" spans="7:8" x14ac:dyDescent="0.25">
      <c r="G2119"/>
      <c r="H2119"/>
    </row>
    <row r="2120" spans="7:8" x14ac:dyDescent="0.25">
      <c r="G2120"/>
      <c r="H2120"/>
    </row>
    <row r="2121" spans="7:8" x14ac:dyDescent="0.25">
      <c r="G2121"/>
      <c r="H2121"/>
    </row>
    <row r="2122" spans="7:8" x14ac:dyDescent="0.25">
      <c r="G2122"/>
      <c r="H2122"/>
    </row>
    <row r="2123" spans="7:8" x14ac:dyDescent="0.25">
      <c r="G2123"/>
      <c r="H2123"/>
    </row>
    <row r="2124" spans="7:8" x14ac:dyDescent="0.25">
      <c r="G2124"/>
      <c r="H2124"/>
    </row>
    <row r="2125" spans="7:8" x14ac:dyDescent="0.25">
      <c r="G2125"/>
      <c r="H2125"/>
    </row>
    <row r="2126" spans="7:8" x14ac:dyDescent="0.25">
      <c r="G2126"/>
      <c r="H2126"/>
    </row>
    <row r="2127" spans="7:8" x14ac:dyDescent="0.25">
      <c r="G2127"/>
      <c r="H2127"/>
    </row>
    <row r="2128" spans="7:8" x14ac:dyDescent="0.25">
      <c r="G2128"/>
      <c r="H2128"/>
    </row>
    <row r="2129" spans="7:8" x14ac:dyDescent="0.25">
      <c r="G2129"/>
      <c r="H2129"/>
    </row>
    <row r="2130" spans="7:8" x14ac:dyDescent="0.25">
      <c r="G2130"/>
      <c r="H2130"/>
    </row>
    <row r="2131" spans="7:8" x14ac:dyDescent="0.25">
      <c r="G2131"/>
      <c r="H2131"/>
    </row>
    <row r="2132" spans="7:8" x14ac:dyDescent="0.25">
      <c r="G2132"/>
      <c r="H2132"/>
    </row>
    <row r="2133" spans="7:8" x14ac:dyDescent="0.25">
      <c r="G2133"/>
      <c r="H2133"/>
    </row>
    <row r="2134" spans="7:8" x14ac:dyDescent="0.25">
      <c r="G2134"/>
      <c r="H2134"/>
    </row>
    <row r="2135" spans="7:8" x14ac:dyDescent="0.25">
      <c r="G2135"/>
      <c r="H2135"/>
    </row>
    <row r="2136" spans="7:8" x14ac:dyDescent="0.25">
      <c r="G2136"/>
      <c r="H2136"/>
    </row>
    <row r="2137" spans="7:8" x14ac:dyDescent="0.25">
      <c r="G2137"/>
      <c r="H2137"/>
    </row>
    <row r="2138" spans="7:8" x14ac:dyDescent="0.25">
      <c r="G2138"/>
      <c r="H2138"/>
    </row>
    <row r="2139" spans="7:8" x14ac:dyDescent="0.25">
      <c r="G2139"/>
      <c r="H2139"/>
    </row>
    <row r="2140" spans="7:8" x14ac:dyDescent="0.25">
      <c r="G2140"/>
      <c r="H2140"/>
    </row>
    <row r="2141" spans="7:8" x14ac:dyDescent="0.25">
      <c r="G2141"/>
      <c r="H2141"/>
    </row>
    <row r="2142" spans="7:8" x14ac:dyDescent="0.25">
      <c r="G2142"/>
      <c r="H2142"/>
    </row>
    <row r="2143" spans="7:8" x14ac:dyDescent="0.25">
      <c r="G2143"/>
      <c r="H2143"/>
    </row>
    <row r="2144" spans="7:8" x14ac:dyDescent="0.25">
      <c r="G2144"/>
      <c r="H2144"/>
    </row>
    <row r="2145" spans="7:8" x14ac:dyDescent="0.25">
      <c r="G2145"/>
      <c r="H2145"/>
    </row>
    <row r="2146" spans="7:8" x14ac:dyDescent="0.25">
      <c r="G2146"/>
      <c r="H2146"/>
    </row>
    <row r="2147" spans="7:8" x14ac:dyDescent="0.25">
      <c r="G2147"/>
      <c r="H2147"/>
    </row>
    <row r="2148" spans="7:8" x14ac:dyDescent="0.25">
      <c r="G2148"/>
      <c r="H2148"/>
    </row>
    <row r="2149" spans="7:8" x14ac:dyDescent="0.25">
      <c r="G2149"/>
      <c r="H2149"/>
    </row>
    <row r="2150" spans="7:8" x14ac:dyDescent="0.25">
      <c r="G2150"/>
      <c r="H2150"/>
    </row>
    <row r="2151" spans="7:8" x14ac:dyDescent="0.25">
      <c r="G2151"/>
      <c r="H2151"/>
    </row>
    <row r="2152" spans="7:8" x14ac:dyDescent="0.25">
      <c r="G2152"/>
      <c r="H2152"/>
    </row>
    <row r="2153" spans="7:8" x14ac:dyDescent="0.25">
      <c r="G2153"/>
      <c r="H2153"/>
    </row>
    <row r="2154" spans="7:8" x14ac:dyDescent="0.25">
      <c r="G2154"/>
      <c r="H2154"/>
    </row>
    <row r="2155" spans="7:8" x14ac:dyDescent="0.25">
      <c r="G2155"/>
      <c r="H2155"/>
    </row>
    <row r="2156" spans="7:8" x14ac:dyDescent="0.25">
      <c r="G2156"/>
      <c r="H2156"/>
    </row>
    <row r="2157" spans="7:8" x14ac:dyDescent="0.25">
      <c r="G2157"/>
      <c r="H2157"/>
    </row>
    <row r="2158" spans="7:8" x14ac:dyDescent="0.25">
      <c r="G2158"/>
      <c r="H2158"/>
    </row>
    <row r="2159" spans="7:8" x14ac:dyDescent="0.25">
      <c r="G2159"/>
      <c r="H2159"/>
    </row>
    <row r="2160" spans="7:8" x14ac:dyDescent="0.25">
      <c r="G2160"/>
      <c r="H2160"/>
    </row>
    <row r="2161" spans="7:8" x14ac:dyDescent="0.25">
      <c r="G2161"/>
      <c r="H2161"/>
    </row>
    <row r="2162" spans="7:8" x14ac:dyDescent="0.25">
      <c r="G2162"/>
      <c r="H2162"/>
    </row>
    <row r="2163" spans="7:8" x14ac:dyDescent="0.25">
      <c r="G2163"/>
      <c r="H2163"/>
    </row>
    <row r="2164" spans="7:8" x14ac:dyDescent="0.25">
      <c r="G2164"/>
      <c r="H2164"/>
    </row>
    <row r="2165" spans="7:8" x14ac:dyDescent="0.25">
      <c r="G2165"/>
      <c r="H2165"/>
    </row>
    <row r="2166" spans="7:8" x14ac:dyDescent="0.25">
      <c r="G2166"/>
      <c r="H2166"/>
    </row>
    <row r="2167" spans="7:8" x14ac:dyDescent="0.25">
      <c r="G2167"/>
      <c r="H2167"/>
    </row>
    <row r="2168" spans="7:8" x14ac:dyDescent="0.25">
      <c r="G2168"/>
      <c r="H2168"/>
    </row>
    <row r="2169" spans="7:8" x14ac:dyDescent="0.25">
      <c r="G2169"/>
      <c r="H2169"/>
    </row>
    <row r="2170" spans="7:8" x14ac:dyDescent="0.25">
      <c r="G2170"/>
      <c r="H2170"/>
    </row>
    <row r="2171" spans="7:8" x14ac:dyDescent="0.25">
      <c r="G2171"/>
      <c r="H2171"/>
    </row>
    <row r="2172" spans="7:8" x14ac:dyDescent="0.25">
      <c r="G2172"/>
      <c r="H2172"/>
    </row>
    <row r="2173" spans="7:8" x14ac:dyDescent="0.25">
      <c r="G2173"/>
      <c r="H2173"/>
    </row>
    <row r="2174" spans="7:8" x14ac:dyDescent="0.25">
      <c r="G2174"/>
      <c r="H2174"/>
    </row>
    <row r="2175" spans="7:8" x14ac:dyDescent="0.25">
      <c r="G2175"/>
      <c r="H2175"/>
    </row>
    <row r="2176" spans="7:8" x14ac:dyDescent="0.25">
      <c r="G2176"/>
      <c r="H2176"/>
    </row>
    <row r="2177" spans="7:8" x14ac:dyDescent="0.25">
      <c r="G2177"/>
      <c r="H2177"/>
    </row>
    <row r="2178" spans="7:8" x14ac:dyDescent="0.25">
      <c r="G2178"/>
      <c r="H2178"/>
    </row>
    <row r="2179" spans="7:8" x14ac:dyDescent="0.25">
      <c r="G2179"/>
      <c r="H2179"/>
    </row>
    <row r="2180" spans="7:8" x14ac:dyDescent="0.25">
      <c r="G2180"/>
      <c r="H2180"/>
    </row>
    <row r="2181" spans="7:8" x14ac:dyDescent="0.25">
      <c r="G2181"/>
      <c r="H2181"/>
    </row>
    <row r="2182" spans="7:8" x14ac:dyDescent="0.25">
      <c r="G2182"/>
      <c r="H2182"/>
    </row>
    <row r="2183" spans="7:8" x14ac:dyDescent="0.25">
      <c r="G2183"/>
      <c r="H2183"/>
    </row>
    <row r="2184" spans="7:8" x14ac:dyDescent="0.25">
      <c r="G2184"/>
      <c r="H2184"/>
    </row>
    <row r="2185" spans="7:8" x14ac:dyDescent="0.25">
      <c r="G2185"/>
      <c r="H2185"/>
    </row>
    <row r="2186" spans="7:8" x14ac:dyDescent="0.25">
      <c r="G2186"/>
      <c r="H2186"/>
    </row>
    <row r="2187" spans="7:8" x14ac:dyDescent="0.25">
      <c r="G2187"/>
      <c r="H2187"/>
    </row>
    <row r="2188" spans="7:8" x14ac:dyDescent="0.25">
      <c r="G2188"/>
      <c r="H2188"/>
    </row>
    <row r="2189" spans="7:8" x14ac:dyDescent="0.25">
      <c r="G2189"/>
      <c r="H2189"/>
    </row>
    <row r="2190" spans="7:8" x14ac:dyDescent="0.25">
      <c r="G2190"/>
      <c r="H2190"/>
    </row>
    <row r="2191" spans="7:8" x14ac:dyDescent="0.25">
      <c r="G2191"/>
      <c r="H2191"/>
    </row>
    <row r="2192" spans="7:8" x14ac:dyDescent="0.25">
      <c r="G2192"/>
      <c r="H2192"/>
    </row>
    <row r="2193" spans="7:8" x14ac:dyDescent="0.25">
      <c r="G2193"/>
      <c r="H2193"/>
    </row>
    <row r="2194" spans="7:8" x14ac:dyDescent="0.25">
      <c r="G2194"/>
      <c r="H2194"/>
    </row>
    <row r="2195" spans="7:8" x14ac:dyDescent="0.25">
      <c r="G2195"/>
      <c r="H2195"/>
    </row>
    <row r="2196" spans="7:8" x14ac:dyDescent="0.25">
      <c r="G2196"/>
      <c r="H2196"/>
    </row>
    <row r="2197" spans="7:8" x14ac:dyDescent="0.25">
      <c r="G2197"/>
      <c r="H2197"/>
    </row>
    <row r="2198" spans="7:8" x14ac:dyDescent="0.25">
      <c r="G2198"/>
      <c r="H2198"/>
    </row>
    <row r="2199" spans="7:8" x14ac:dyDescent="0.25">
      <c r="G2199"/>
      <c r="H2199"/>
    </row>
    <row r="2200" spans="7:8" x14ac:dyDescent="0.25">
      <c r="G2200"/>
      <c r="H2200"/>
    </row>
    <row r="2201" spans="7:8" x14ac:dyDescent="0.25">
      <c r="G2201"/>
      <c r="H2201"/>
    </row>
    <row r="2202" spans="7:8" x14ac:dyDescent="0.25">
      <c r="G2202"/>
      <c r="H2202"/>
    </row>
    <row r="2203" spans="7:8" x14ac:dyDescent="0.25">
      <c r="G2203"/>
      <c r="H2203"/>
    </row>
    <row r="2204" spans="7:8" x14ac:dyDescent="0.25">
      <c r="G2204"/>
      <c r="H2204"/>
    </row>
    <row r="2205" spans="7:8" x14ac:dyDescent="0.25">
      <c r="G2205"/>
      <c r="H2205"/>
    </row>
    <row r="2206" spans="7:8" x14ac:dyDescent="0.25">
      <c r="G2206"/>
      <c r="H2206"/>
    </row>
    <row r="2207" spans="7:8" x14ac:dyDescent="0.25">
      <c r="G2207"/>
      <c r="H2207"/>
    </row>
    <row r="2208" spans="7:8" x14ac:dyDescent="0.25">
      <c r="G2208"/>
      <c r="H2208"/>
    </row>
    <row r="2209" spans="7:8" x14ac:dyDescent="0.25">
      <c r="G2209"/>
      <c r="H2209"/>
    </row>
    <row r="2210" spans="7:8" x14ac:dyDescent="0.25">
      <c r="G2210"/>
      <c r="H2210"/>
    </row>
    <row r="2211" spans="7:8" x14ac:dyDescent="0.25">
      <c r="G2211"/>
      <c r="H2211"/>
    </row>
    <row r="2212" spans="7:8" x14ac:dyDescent="0.25">
      <c r="G2212"/>
      <c r="H2212"/>
    </row>
    <row r="2213" spans="7:8" x14ac:dyDescent="0.25">
      <c r="G2213"/>
      <c r="H2213"/>
    </row>
    <row r="2214" spans="7:8" x14ac:dyDescent="0.25">
      <c r="G2214"/>
      <c r="H2214"/>
    </row>
    <row r="2215" spans="7:8" x14ac:dyDescent="0.25">
      <c r="G2215"/>
      <c r="H2215"/>
    </row>
    <row r="2216" spans="7:8" x14ac:dyDescent="0.25">
      <c r="G2216"/>
      <c r="H2216"/>
    </row>
    <row r="2217" spans="7:8" x14ac:dyDescent="0.25">
      <c r="G2217"/>
      <c r="H2217"/>
    </row>
    <row r="2218" spans="7:8" x14ac:dyDescent="0.25">
      <c r="G2218"/>
      <c r="H2218"/>
    </row>
    <row r="2219" spans="7:8" x14ac:dyDescent="0.25">
      <c r="G2219"/>
      <c r="H2219"/>
    </row>
    <row r="2220" spans="7:8" x14ac:dyDescent="0.25">
      <c r="G2220"/>
      <c r="H2220"/>
    </row>
    <row r="2221" spans="7:8" x14ac:dyDescent="0.25">
      <c r="G2221"/>
      <c r="H2221"/>
    </row>
    <row r="2222" spans="7:8" x14ac:dyDescent="0.25">
      <c r="G2222"/>
      <c r="H2222"/>
    </row>
    <row r="2223" spans="7:8" x14ac:dyDescent="0.25">
      <c r="G2223"/>
      <c r="H2223"/>
    </row>
    <row r="2224" spans="7:8" x14ac:dyDescent="0.25">
      <c r="G2224"/>
      <c r="H2224"/>
    </row>
    <row r="2225" spans="7:8" x14ac:dyDescent="0.25">
      <c r="G2225"/>
      <c r="H2225"/>
    </row>
    <row r="2226" spans="7:8" x14ac:dyDescent="0.25">
      <c r="G2226"/>
      <c r="H2226"/>
    </row>
    <row r="2227" spans="7:8" x14ac:dyDescent="0.25">
      <c r="G2227"/>
      <c r="H2227"/>
    </row>
    <row r="2228" spans="7:8" x14ac:dyDescent="0.25">
      <c r="G2228"/>
      <c r="H2228"/>
    </row>
    <row r="2229" spans="7:8" x14ac:dyDescent="0.25">
      <c r="G2229"/>
      <c r="H2229"/>
    </row>
    <row r="2230" spans="7:8" x14ac:dyDescent="0.25">
      <c r="G2230"/>
      <c r="H2230"/>
    </row>
    <row r="2231" spans="7:8" x14ac:dyDescent="0.25">
      <c r="G2231"/>
      <c r="H2231"/>
    </row>
    <row r="2232" spans="7:8" x14ac:dyDescent="0.25">
      <c r="G2232"/>
      <c r="H2232"/>
    </row>
    <row r="2233" spans="7:8" x14ac:dyDescent="0.25">
      <c r="G2233"/>
      <c r="H2233"/>
    </row>
    <row r="2234" spans="7:8" x14ac:dyDescent="0.25">
      <c r="G2234"/>
      <c r="H2234"/>
    </row>
    <row r="2235" spans="7:8" x14ac:dyDescent="0.25">
      <c r="G2235"/>
      <c r="H2235"/>
    </row>
    <row r="2236" spans="7:8" x14ac:dyDescent="0.25">
      <c r="G2236"/>
      <c r="H2236"/>
    </row>
    <row r="2237" spans="7:8" x14ac:dyDescent="0.25">
      <c r="G2237"/>
      <c r="H2237"/>
    </row>
    <row r="2238" spans="7:8" x14ac:dyDescent="0.25">
      <c r="G2238"/>
      <c r="H2238"/>
    </row>
    <row r="2239" spans="7:8" x14ac:dyDescent="0.25">
      <c r="G2239"/>
      <c r="H2239"/>
    </row>
    <row r="2240" spans="7:8" x14ac:dyDescent="0.25">
      <c r="G2240"/>
      <c r="H2240"/>
    </row>
    <row r="2241" spans="7:8" x14ac:dyDescent="0.25">
      <c r="G2241"/>
      <c r="H2241"/>
    </row>
    <row r="2242" spans="7:8" x14ac:dyDescent="0.25">
      <c r="G2242"/>
      <c r="H2242"/>
    </row>
    <row r="2243" spans="7:8" x14ac:dyDescent="0.25">
      <c r="G2243"/>
      <c r="H2243"/>
    </row>
    <row r="2244" spans="7:8" x14ac:dyDescent="0.25">
      <c r="G2244"/>
      <c r="H2244"/>
    </row>
    <row r="2245" spans="7:8" x14ac:dyDescent="0.25">
      <c r="G2245"/>
      <c r="H2245"/>
    </row>
    <row r="2246" spans="7:8" x14ac:dyDescent="0.25">
      <c r="G2246"/>
      <c r="H2246"/>
    </row>
    <row r="2247" spans="7:8" x14ac:dyDescent="0.25">
      <c r="G2247"/>
      <c r="H2247"/>
    </row>
    <row r="2248" spans="7:8" x14ac:dyDescent="0.25">
      <c r="G2248"/>
      <c r="H2248"/>
    </row>
    <row r="2249" spans="7:8" x14ac:dyDescent="0.25">
      <c r="G2249"/>
      <c r="H2249"/>
    </row>
    <row r="2250" spans="7:8" x14ac:dyDescent="0.25">
      <c r="G2250"/>
      <c r="H2250"/>
    </row>
    <row r="2251" spans="7:8" x14ac:dyDescent="0.25">
      <c r="G2251"/>
      <c r="H2251"/>
    </row>
    <row r="2252" spans="7:8" x14ac:dyDescent="0.25">
      <c r="G2252"/>
      <c r="H2252"/>
    </row>
    <row r="2253" spans="7:8" x14ac:dyDescent="0.25">
      <c r="G2253"/>
      <c r="H2253"/>
    </row>
    <row r="2254" spans="7:8" x14ac:dyDescent="0.25">
      <c r="G2254"/>
      <c r="H2254"/>
    </row>
    <row r="2255" spans="7:8" x14ac:dyDescent="0.25">
      <c r="G2255"/>
      <c r="H2255"/>
    </row>
    <row r="2256" spans="7:8" x14ac:dyDescent="0.25">
      <c r="G2256"/>
      <c r="H2256"/>
    </row>
    <row r="2257" spans="7:8" x14ac:dyDescent="0.25">
      <c r="G2257"/>
      <c r="H2257"/>
    </row>
    <row r="2258" spans="7:8" x14ac:dyDescent="0.25">
      <c r="G2258"/>
      <c r="H2258"/>
    </row>
    <row r="2259" spans="7:8" x14ac:dyDescent="0.25">
      <c r="G2259"/>
      <c r="H2259"/>
    </row>
    <row r="2260" spans="7:8" x14ac:dyDescent="0.25">
      <c r="G2260"/>
      <c r="H2260"/>
    </row>
    <row r="2261" spans="7:8" x14ac:dyDescent="0.25">
      <c r="G2261"/>
      <c r="H2261"/>
    </row>
    <row r="2262" spans="7:8" x14ac:dyDescent="0.25">
      <c r="G2262"/>
      <c r="H2262"/>
    </row>
    <row r="2263" spans="7:8" x14ac:dyDescent="0.25">
      <c r="G2263"/>
      <c r="H2263"/>
    </row>
    <row r="2264" spans="7:8" x14ac:dyDescent="0.25">
      <c r="G2264"/>
      <c r="H2264"/>
    </row>
    <row r="2265" spans="7:8" x14ac:dyDescent="0.25">
      <c r="G2265"/>
      <c r="H2265"/>
    </row>
    <row r="2266" spans="7:8" x14ac:dyDescent="0.25">
      <c r="G2266"/>
      <c r="H2266"/>
    </row>
    <row r="2267" spans="7:8" x14ac:dyDescent="0.25">
      <c r="G2267"/>
      <c r="H2267"/>
    </row>
    <row r="2268" spans="7:8" x14ac:dyDescent="0.25">
      <c r="G2268"/>
      <c r="H2268"/>
    </row>
    <row r="2269" spans="7:8" x14ac:dyDescent="0.25">
      <c r="G2269"/>
      <c r="H2269"/>
    </row>
    <row r="2270" spans="7:8" x14ac:dyDescent="0.25">
      <c r="G2270"/>
      <c r="H2270"/>
    </row>
    <row r="2271" spans="7:8" x14ac:dyDescent="0.25">
      <c r="G2271"/>
      <c r="H2271"/>
    </row>
    <row r="2272" spans="7:8" x14ac:dyDescent="0.25">
      <c r="G2272"/>
      <c r="H2272"/>
    </row>
    <row r="2273" spans="7:8" x14ac:dyDescent="0.25">
      <c r="G2273"/>
      <c r="H2273"/>
    </row>
    <row r="2274" spans="7:8" x14ac:dyDescent="0.25">
      <c r="G2274"/>
      <c r="H2274"/>
    </row>
    <row r="2275" spans="7:8" x14ac:dyDescent="0.25">
      <c r="G2275"/>
      <c r="H2275"/>
    </row>
    <row r="2276" spans="7:8" x14ac:dyDescent="0.25">
      <c r="G2276"/>
      <c r="H2276"/>
    </row>
    <row r="2277" spans="7:8" x14ac:dyDescent="0.25">
      <c r="G2277"/>
      <c r="H2277"/>
    </row>
    <row r="2278" spans="7:8" x14ac:dyDescent="0.25">
      <c r="G2278"/>
      <c r="H2278"/>
    </row>
    <row r="2279" spans="7:8" x14ac:dyDescent="0.25">
      <c r="G2279"/>
      <c r="H2279"/>
    </row>
    <row r="2280" spans="7:8" x14ac:dyDescent="0.25">
      <c r="G2280"/>
      <c r="H2280"/>
    </row>
    <row r="2281" spans="7:8" x14ac:dyDescent="0.25">
      <c r="G2281"/>
      <c r="H2281"/>
    </row>
    <row r="2282" spans="7:8" x14ac:dyDescent="0.25">
      <c r="G2282"/>
      <c r="H2282"/>
    </row>
    <row r="2283" spans="7:8" x14ac:dyDescent="0.25">
      <c r="G2283"/>
      <c r="H2283"/>
    </row>
    <row r="2284" spans="7:8" x14ac:dyDescent="0.25">
      <c r="G2284"/>
      <c r="H2284"/>
    </row>
    <row r="2285" spans="7:8" x14ac:dyDescent="0.25">
      <c r="G2285"/>
      <c r="H2285"/>
    </row>
    <row r="2286" spans="7:8" x14ac:dyDescent="0.25">
      <c r="G2286"/>
      <c r="H2286"/>
    </row>
    <row r="2287" spans="7:8" x14ac:dyDescent="0.25">
      <c r="G2287"/>
      <c r="H2287"/>
    </row>
    <row r="2288" spans="7:8" x14ac:dyDescent="0.25">
      <c r="G2288"/>
      <c r="H2288"/>
    </row>
    <row r="2289" spans="7:8" x14ac:dyDescent="0.25">
      <c r="G2289"/>
      <c r="H2289"/>
    </row>
    <row r="2290" spans="7:8" x14ac:dyDescent="0.25">
      <c r="G2290"/>
      <c r="H2290"/>
    </row>
    <row r="2291" spans="7:8" x14ac:dyDescent="0.25">
      <c r="G2291"/>
      <c r="H2291"/>
    </row>
    <row r="2292" spans="7:8" x14ac:dyDescent="0.25">
      <c r="G2292"/>
      <c r="H2292"/>
    </row>
    <row r="2293" spans="7:8" x14ac:dyDescent="0.25">
      <c r="G2293"/>
      <c r="H2293"/>
    </row>
    <row r="2294" spans="7:8" x14ac:dyDescent="0.25">
      <c r="G2294"/>
      <c r="H2294"/>
    </row>
    <row r="2295" spans="7:8" x14ac:dyDescent="0.25">
      <c r="G2295"/>
      <c r="H2295"/>
    </row>
    <row r="2296" spans="7:8" x14ac:dyDescent="0.25">
      <c r="G2296"/>
      <c r="H2296"/>
    </row>
    <row r="2297" spans="7:8" x14ac:dyDescent="0.25">
      <c r="G2297"/>
      <c r="H2297"/>
    </row>
    <row r="2298" spans="7:8" x14ac:dyDescent="0.25">
      <c r="G2298"/>
      <c r="H2298"/>
    </row>
    <row r="2299" spans="7:8" x14ac:dyDescent="0.25">
      <c r="G2299"/>
      <c r="H2299"/>
    </row>
    <row r="2300" spans="7:8" x14ac:dyDescent="0.25">
      <c r="G2300"/>
      <c r="H2300"/>
    </row>
    <row r="2301" spans="7:8" x14ac:dyDescent="0.25">
      <c r="G2301"/>
      <c r="H2301"/>
    </row>
    <row r="2302" spans="7:8" x14ac:dyDescent="0.25">
      <c r="G2302"/>
      <c r="H2302"/>
    </row>
    <row r="2303" spans="7:8" x14ac:dyDescent="0.25">
      <c r="G2303"/>
      <c r="H2303"/>
    </row>
    <row r="2304" spans="7:8" x14ac:dyDescent="0.25">
      <c r="G2304"/>
      <c r="H2304"/>
    </row>
    <row r="2305" spans="7:8" x14ac:dyDescent="0.25">
      <c r="G2305"/>
      <c r="H2305"/>
    </row>
    <row r="2306" spans="7:8" x14ac:dyDescent="0.25">
      <c r="G2306"/>
      <c r="H2306"/>
    </row>
    <row r="2307" spans="7:8" x14ac:dyDescent="0.25">
      <c r="G2307"/>
      <c r="H2307"/>
    </row>
    <row r="2308" spans="7:8" x14ac:dyDescent="0.25">
      <c r="G2308"/>
      <c r="H2308"/>
    </row>
    <row r="2309" spans="7:8" x14ac:dyDescent="0.25">
      <c r="G2309"/>
      <c r="H2309"/>
    </row>
    <row r="2310" spans="7:8" x14ac:dyDescent="0.25">
      <c r="G2310"/>
      <c r="H2310"/>
    </row>
    <row r="2311" spans="7:8" x14ac:dyDescent="0.25">
      <c r="G2311"/>
      <c r="H2311"/>
    </row>
    <row r="2312" spans="7:8" x14ac:dyDescent="0.25">
      <c r="G2312"/>
      <c r="H2312"/>
    </row>
    <row r="2313" spans="7:8" x14ac:dyDescent="0.25">
      <c r="G2313"/>
      <c r="H2313"/>
    </row>
    <row r="2314" spans="7:8" x14ac:dyDescent="0.25">
      <c r="G2314"/>
      <c r="H2314"/>
    </row>
    <row r="2315" spans="7:8" x14ac:dyDescent="0.25">
      <c r="G2315"/>
      <c r="H2315"/>
    </row>
    <row r="2316" spans="7:8" x14ac:dyDescent="0.25">
      <c r="G2316"/>
      <c r="H2316"/>
    </row>
    <row r="2317" spans="7:8" x14ac:dyDescent="0.25">
      <c r="G2317"/>
      <c r="H2317"/>
    </row>
    <row r="2318" spans="7:8" x14ac:dyDescent="0.25">
      <c r="G2318"/>
      <c r="H2318"/>
    </row>
    <row r="2319" spans="7:8" x14ac:dyDescent="0.25">
      <c r="G2319"/>
      <c r="H2319"/>
    </row>
    <row r="2320" spans="7:8" x14ac:dyDescent="0.25">
      <c r="G2320"/>
      <c r="H2320"/>
    </row>
    <row r="2321" spans="7:8" x14ac:dyDescent="0.25">
      <c r="G2321"/>
      <c r="H2321"/>
    </row>
    <row r="2322" spans="7:8" x14ac:dyDescent="0.25">
      <c r="G2322"/>
      <c r="H2322"/>
    </row>
    <row r="2323" spans="7:8" x14ac:dyDescent="0.25">
      <c r="G2323"/>
      <c r="H2323"/>
    </row>
    <row r="2324" spans="7:8" x14ac:dyDescent="0.25">
      <c r="G2324"/>
      <c r="H2324"/>
    </row>
    <row r="2325" spans="7:8" x14ac:dyDescent="0.25">
      <c r="G2325"/>
      <c r="H2325"/>
    </row>
    <row r="2326" spans="7:8" x14ac:dyDescent="0.25">
      <c r="G2326"/>
      <c r="H2326"/>
    </row>
    <row r="2327" spans="7:8" x14ac:dyDescent="0.25">
      <c r="G2327"/>
      <c r="H2327"/>
    </row>
    <row r="2328" spans="7:8" x14ac:dyDescent="0.25">
      <c r="G2328"/>
      <c r="H2328"/>
    </row>
    <row r="2329" spans="7:8" x14ac:dyDescent="0.25">
      <c r="G2329"/>
      <c r="H2329"/>
    </row>
    <row r="2330" spans="7:8" x14ac:dyDescent="0.25">
      <c r="G2330"/>
      <c r="H2330"/>
    </row>
    <row r="2331" spans="7:8" x14ac:dyDescent="0.25">
      <c r="G2331"/>
      <c r="H2331"/>
    </row>
    <row r="2332" spans="7:8" x14ac:dyDescent="0.25">
      <c r="G2332"/>
      <c r="H2332"/>
    </row>
    <row r="2333" spans="7:8" x14ac:dyDescent="0.25">
      <c r="G2333"/>
      <c r="H2333"/>
    </row>
    <row r="2334" spans="7:8" x14ac:dyDescent="0.25">
      <c r="G2334"/>
      <c r="H2334"/>
    </row>
    <row r="2335" spans="7:8" x14ac:dyDescent="0.25">
      <c r="G2335"/>
      <c r="H2335"/>
    </row>
    <row r="2336" spans="7:8" x14ac:dyDescent="0.25">
      <c r="G2336"/>
      <c r="H2336"/>
    </row>
    <row r="2337" spans="7:8" x14ac:dyDescent="0.25">
      <c r="G2337"/>
      <c r="H2337"/>
    </row>
    <row r="2338" spans="7:8" x14ac:dyDescent="0.25">
      <c r="G2338"/>
      <c r="H2338"/>
    </row>
    <row r="2339" spans="7:8" x14ac:dyDescent="0.25">
      <c r="G2339"/>
      <c r="H2339"/>
    </row>
    <row r="2340" spans="7:8" x14ac:dyDescent="0.25">
      <c r="G2340"/>
      <c r="H2340"/>
    </row>
    <row r="2341" spans="7:8" x14ac:dyDescent="0.25">
      <c r="G2341"/>
      <c r="H2341"/>
    </row>
    <row r="2342" spans="7:8" x14ac:dyDescent="0.25">
      <c r="G2342"/>
      <c r="H2342"/>
    </row>
    <row r="2343" spans="7:8" x14ac:dyDescent="0.25">
      <c r="G2343"/>
      <c r="H2343"/>
    </row>
    <row r="2344" spans="7:8" x14ac:dyDescent="0.25">
      <c r="G2344"/>
      <c r="H2344"/>
    </row>
    <row r="2345" spans="7:8" x14ac:dyDescent="0.25">
      <c r="G2345"/>
      <c r="H2345"/>
    </row>
    <row r="2346" spans="7:8" x14ac:dyDescent="0.25">
      <c r="G2346"/>
      <c r="H2346"/>
    </row>
    <row r="2347" spans="7:8" x14ac:dyDescent="0.25">
      <c r="G2347"/>
      <c r="H2347"/>
    </row>
    <row r="2348" spans="7:8" x14ac:dyDescent="0.25">
      <c r="G2348"/>
      <c r="H2348"/>
    </row>
    <row r="2349" spans="7:8" x14ac:dyDescent="0.25">
      <c r="G2349"/>
      <c r="H2349"/>
    </row>
    <row r="2350" spans="7:8" x14ac:dyDescent="0.25">
      <c r="G2350"/>
      <c r="H2350"/>
    </row>
    <row r="2351" spans="7:8" x14ac:dyDescent="0.25">
      <c r="G2351"/>
      <c r="H2351"/>
    </row>
    <row r="2352" spans="7:8" x14ac:dyDescent="0.25">
      <c r="G2352"/>
      <c r="H2352"/>
    </row>
    <row r="2353" spans="7:8" x14ac:dyDescent="0.25">
      <c r="G2353"/>
      <c r="H2353"/>
    </row>
    <row r="2354" spans="7:8" x14ac:dyDescent="0.25">
      <c r="G2354"/>
      <c r="H2354"/>
    </row>
    <row r="2355" spans="7:8" x14ac:dyDescent="0.25">
      <c r="G2355"/>
      <c r="H2355"/>
    </row>
    <row r="2356" spans="7:8" x14ac:dyDescent="0.25">
      <c r="G2356"/>
      <c r="H2356"/>
    </row>
    <row r="2357" spans="7:8" x14ac:dyDescent="0.25">
      <c r="G2357"/>
      <c r="H2357"/>
    </row>
    <row r="2358" spans="7:8" x14ac:dyDescent="0.25">
      <c r="G2358"/>
      <c r="H2358"/>
    </row>
    <row r="2359" spans="7:8" x14ac:dyDescent="0.25">
      <c r="G2359"/>
      <c r="H2359"/>
    </row>
    <row r="2360" spans="7:8" x14ac:dyDescent="0.25">
      <c r="G2360"/>
      <c r="H2360"/>
    </row>
    <row r="2361" spans="7:8" x14ac:dyDescent="0.25">
      <c r="G2361"/>
      <c r="H2361"/>
    </row>
    <row r="2362" spans="7:8" x14ac:dyDescent="0.25">
      <c r="G2362"/>
      <c r="H2362"/>
    </row>
    <row r="2363" spans="7:8" x14ac:dyDescent="0.25">
      <c r="G2363"/>
      <c r="H2363"/>
    </row>
    <row r="2364" spans="7:8" x14ac:dyDescent="0.25">
      <c r="G2364"/>
      <c r="H2364"/>
    </row>
    <row r="2365" spans="7:8" x14ac:dyDescent="0.25">
      <c r="G2365"/>
      <c r="H2365"/>
    </row>
    <row r="2366" spans="7:8" x14ac:dyDescent="0.25">
      <c r="G2366"/>
      <c r="H2366"/>
    </row>
    <row r="2367" spans="7:8" x14ac:dyDescent="0.25">
      <c r="G2367"/>
      <c r="H2367"/>
    </row>
    <row r="2368" spans="7:8" x14ac:dyDescent="0.25">
      <c r="G2368"/>
      <c r="H2368"/>
    </row>
    <row r="2369" spans="7:8" x14ac:dyDescent="0.25">
      <c r="G2369"/>
      <c r="H2369"/>
    </row>
    <row r="2370" spans="7:8" x14ac:dyDescent="0.25">
      <c r="G2370"/>
      <c r="H2370"/>
    </row>
    <row r="2371" spans="7:8" x14ac:dyDescent="0.25">
      <c r="G2371"/>
      <c r="H2371"/>
    </row>
    <row r="2372" spans="7:8" x14ac:dyDescent="0.25">
      <c r="G2372"/>
      <c r="H2372"/>
    </row>
    <row r="2373" spans="7:8" x14ac:dyDescent="0.25">
      <c r="G2373"/>
      <c r="H2373"/>
    </row>
    <row r="2374" spans="7:8" x14ac:dyDescent="0.25">
      <c r="G2374"/>
      <c r="H2374"/>
    </row>
    <row r="2375" spans="7:8" x14ac:dyDescent="0.25">
      <c r="G2375"/>
      <c r="H2375"/>
    </row>
    <row r="2376" spans="7:8" x14ac:dyDescent="0.25">
      <c r="G2376"/>
      <c r="H2376"/>
    </row>
    <row r="2377" spans="7:8" x14ac:dyDescent="0.25">
      <c r="G2377"/>
      <c r="H2377"/>
    </row>
    <row r="2378" spans="7:8" x14ac:dyDescent="0.25">
      <c r="G2378"/>
      <c r="H2378"/>
    </row>
    <row r="2379" spans="7:8" x14ac:dyDescent="0.25">
      <c r="G2379"/>
      <c r="H2379"/>
    </row>
    <row r="2380" spans="7:8" x14ac:dyDescent="0.25">
      <c r="G2380"/>
      <c r="H2380"/>
    </row>
    <row r="2381" spans="7:8" x14ac:dyDescent="0.25">
      <c r="G2381"/>
      <c r="H2381"/>
    </row>
    <row r="2382" spans="7:8" x14ac:dyDescent="0.25">
      <c r="G2382"/>
      <c r="H2382"/>
    </row>
    <row r="2383" spans="7:8" x14ac:dyDescent="0.25">
      <c r="G2383"/>
      <c r="H2383"/>
    </row>
    <row r="2384" spans="7:8" x14ac:dyDescent="0.25">
      <c r="G2384"/>
      <c r="H2384"/>
    </row>
    <row r="2385" spans="7:8" x14ac:dyDescent="0.25">
      <c r="G2385"/>
      <c r="H2385"/>
    </row>
    <row r="2386" spans="7:8" x14ac:dyDescent="0.25">
      <c r="G2386"/>
      <c r="H2386"/>
    </row>
    <row r="2387" spans="7:8" x14ac:dyDescent="0.25">
      <c r="G2387"/>
      <c r="H2387"/>
    </row>
    <row r="2388" spans="7:8" x14ac:dyDescent="0.25">
      <c r="G2388"/>
      <c r="H2388"/>
    </row>
    <row r="2389" spans="7:8" x14ac:dyDescent="0.25">
      <c r="G2389"/>
      <c r="H2389"/>
    </row>
    <row r="2390" spans="7:8" x14ac:dyDescent="0.25">
      <c r="G2390"/>
      <c r="H2390"/>
    </row>
    <row r="2391" spans="7:8" x14ac:dyDescent="0.25">
      <c r="G2391"/>
      <c r="H2391"/>
    </row>
    <row r="2392" spans="7:8" x14ac:dyDescent="0.25">
      <c r="G2392"/>
      <c r="H2392"/>
    </row>
    <row r="2393" spans="7:8" x14ac:dyDescent="0.25">
      <c r="G2393"/>
      <c r="H2393"/>
    </row>
    <row r="2394" spans="7:8" x14ac:dyDescent="0.25">
      <c r="G2394"/>
      <c r="H2394"/>
    </row>
    <row r="2395" spans="7:8" x14ac:dyDescent="0.25">
      <c r="G2395"/>
      <c r="H2395"/>
    </row>
    <row r="2396" spans="7:8" x14ac:dyDescent="0.25">
      <c r="G2396"/>
      <c r="H2396"/>
    </row>
    <row r="2397" spans="7:8" x14ac:dyDescent="0.25">
      <c r="G2397"/>
      <c r="H2397"/>
    </row>
    <row r="2398" spans="7:8" x14ac:dyDescent="0.25">
      <c r="G2398"/>
      <c r="H2398"/>
    </row>
    <row r="2399" spans="7:8" x14ac:dyDescent="0.25">
      <c r="G2399"/>
      <c r="H2399"/>
    </row>
    <row r="2400" spans="7:8" x14ac:dyDescent="0.25">
      <c r="G2400"/>
      <c r="H2400"/>
    </row>
    <row r="2401" spans="7:8" x14ac:dyDescent="0.25">
      <c r="G2401"/>
      <c r="H2401"/>
    </row>
    <row r="2402" spans="7:8" x14ac:dyDescent="0.25">
      <c r="G2402"/>
      <c r="H2402"/>
    </row>
    <row r="2403" spans="7:8" x14ac:dyDescent="0.25">
      <c r="G2403"/>
      <c r="H2403"/>
    </row>
    <row r="2404" spans="7:8" x14ac:dyDescent="0.25">
      <c r="G2404"/>
      <c r="H2404"/>
    </row>
    <row r="2405" spans="7:8" x14ac:dyDescent="0.25">
      <c r="G2405"/>
      <c r="H2405"/>
    </row>
    <row r="2406" spans="7:8" x14ac:dyDescent="0.25">
      <c r="G2406"/>
      <c r="H2406"/>
    </row>
    <row r="2407" spans="7:8" x14ac:dyDescent="0.25">
      <c r="G2407"/>
      <c r="H2407"/>
    </row>
    <row r="2408" spans="7:8" x14ac:dyDescent="0.25">
      <c r="G2408"/>
      <c r="H2408"/>
    </row>
    <row r="2409" spans="7:8" x14ac:dyDescent="0.25">
      <c r="G2409"/>
      <c r="H2409"/>
    </row>
    <row r="2410" spans="7:8" x14ac:dyDescent="0.25">
      <c r="G2410"/>
      <c r="H2410"/>
    </row>
    <row r="2411" spans="7:8" x14ac:dyDescent="0.25">
      <c r="G2411"/>
      <c r="H2411"/>
    </row>
    <row r="2412" spans="7:8" x14ac:dyDescent="0.25">
      <c r="G2412"/>
      <c r="H2412"/>
    </row>
    <row r="2413" spans="7:8" x14ac:dyDescent="0.25">
      <c r="G2413"/>
      <c r="H2413"/>
    </row>
    <row r="2414" spans="7:8" x14ac:dyDescent="0.25">
      <c r="G2414"/>
      <c r="H2414"/>
    </row>
    <row r="2415" spans="7:8" x14ac:dyDescent="0.25">
      <c r="G2415"/>
      <c r="H2415"/>
    </row>
    <row r="2416" spans="7:8" x14ac:dyDescent="0.25">
      <c r="G2416"/>
      <c r="H2416"/>
    </row>
    <row r="2417" spans="7:8" x14ac:dyDescent="0.25">
      <c r="G2417"/>
      <c r="H2417"/>
    </row>
    <row r="2418" spans="7:8" x14ac:dyDescent="0.25">
      <c r="G2418"/>
      <c r="H2418"/>
    </row>
    <row r="2419" spans="7:8" x14ac:dyDescent="0.25">
      <c r="G2419"/>
      <c r="H2419"/>
    </row>
    <row r="2420" spans="7:8" x14ac:dyDescent="0.25">
      <c r="G2420"/>
      <c r="H2420"/>
    </row>
    <row r="2421" spans="7:8" x14ac:dyDescent="0.25">
      <c r="G2421"/>
      <c r="H2421"/>
    </row>
    <row r="2422" spans="7:8" x14ac:dyDescent="0.25">
      <c r="G2422"/>
      <c r="H2422"/>
    </row>
    <row r="2423" spans="7:8" x14ac:dyDescent="0.25">
      <c r="G2423"/>
      <c r="H2423"/>
    </row>
    <row r="2424" spans="7:8" x14ac:dyDescent="0.25">
      <c r="G2424"/>
      <c r="H2424"/>
    </row>
    <row r="2425" spans="7:8" x14ac:dyDescent="0.25">
      <c r="G2425"/>
      <c r="H2425"/>
    </row>
    <row r="2426" spans="7:8" x14ac:dyDescent="0.25">
      <c r="G2426"/>
      <c r="H2426"/>
    </row>
    <row r="2427" spans="7:8" x14ac:dyDescent="0.25">
      <c r="G2427"/>
      <c r="H2427"/>
    </row>
    <row r="2428" spans="7:8" x14ac:dyDescent="0.25">
      <c r="G2428"/>
      <c r="H2428"/>
    </row>
    <row r="2429" spans="7:8" x14ac:dyDescent="0.25">
      <c r="G2429"/>
      <c r="H2429"/>
    </row>
    <row r="2430" spans="7:8" x14ac:dyDescent="0.25">
      <c r="G2430"/>
      <c r="H2430"/>
    </row>
    <row r="2431" spans="7:8" x14ac:dyDescent="0.25">
      <c r="G2431"/>
      <c r="H2431"/>
    </row>
    <row r="2432" spans="7:8" x14ac:dyDescent="0.25">
      <c r="G2432"/>
      <c r="H2432"/>
    </row>
    <row r="2433" spans="7:8" x14ac:dyDescent="0.25">
      <c r="G2433"/>
      <c r="H2433"/>
    </row>
    <row r="2434" spans="7:8" x14ac:dyDescent="0.25">
      <c r="G2434"/>
      <c r="H2434"/>
    </row>
    <row r="2435" spans="7:8" x14ac:dyDescent="0.25">
      <c r="G2435"/>
      <c r="H2435"/>
    </row>
    <row r="2436" spans="7:8" x14ac:dyDescent="0.25">
      <c r="G2436"/>
      <c r="H2436"/>
    </row>
    <row r="2437" spans="7:8" x14ac:dyDescent="0.25">
      <c r="G2437"/>
      <c r="H2437"/>
    </row>
    <row r="2438" spans="7:8" x14ac:dyDescent="0.25">
      <c r="G2438"/>
      <c r="H2438"/>
    </row>
    <row r="2439" spans="7:8" x14ac:dyDescent="0.25">
      <c r="G2439"/>
      <c r="H2439"/>
    </row>
    <row r="2440" spans="7:8" x14ac:dyDescent="0.25">
      <c r="G2440"/>
      <c r="H2440"/>
    </row>
    <row r="2441" spans="7:8" x14ac:dyDescent="0.25">
      <c r="G2441"/>
      <c r="H2441"/>
    </row>
    <row r="2442" spans="7:8" x14ac:dyDescent="0.25">
      <c r="G2442"/>
      <c r="H2442"/>
    </row>
    <row r="2443" spans="7:8" x14ac:dyDescent="0.25">
      <c r="G2443"/>
      <c r="H2443"/>
    </row>
    <row r="2444" spans="7:8" x14ac:dyDescent="0.25">
      <c r="G2444"/>
      <c r="H2444"/>
    </row>
    <row r="2445" spans="7:8" x14ac:dyDescent="0.25">
      <c r="G2445"/>
      <c r="H2445"/>
    </row>
    <row r="2446" spans="7:8" x14ac:dyDescent="0.25">
      <c r="G2446"/>
      <c r="H2446"/>
    </row>
    <row r="2447" spans="7:8" x14ac:dyDescent="0.25">
      <c r="G2447"/>
      <c r="H2447"/>
    </row>
    <row r="2448" spans="7:8" x14ac:dyDescent="0.25">
      <c r="G2448"/>
      <c r="H2448"/>
    </row>
    <row r="2449" spans="7:8" x14ac:dyDescent="0.25">
      <c r="G2449"/>
      <c r="H2449"/>
    </row>
    <row r="2450" spans="7:8" x14ac:dyDescent="0.25">
      <c r="G2450"/>
      <c r="H2450"/>
    </row>
    <row r="2451" spans="7:8" x14ac:dyDescent="0.25">
      <c r="G2451"/>
      <c r="H2451"/>
    </row>
    <row r="2452" spans="7:8" x14ac:dyDescent="0.25">
      <c r="G2452"/>
      <c r="H2452"/>
    </row>
    <row r="2453" spans="7:8" x14ac:dyDescent="0.25">
      <c r="G2453"/>
      <c r="H2453"/>
    </row>
    <row r="2454" spans="7:8" x14ac:dyDescent="0.25">
      <c r="G2454"/>
      <c r="H2454"/>
    </row>
    <row r="2455" spans="7:8" x14ac:dyDescent="0.25">
      <c r="G2455"/>
      <c r="H2455"/>
    </row>
    <row r="2456" spans="7:8" x14ac:dyDescent="0.25">
      <c r="G2456"/>
      <c r="H2456"/>
    </row>
    <row r="2457" spans="7:8" x14ac:dyDescent="0.25">
      <c r="G2457"/>
      <c r="H2457"/>
    </row>
    <row r="2458" spans="7:8" x14ac:dyDescent="0.25">
      <c r="G2458"/>
      <c r="H2458"/>
    </row>
    <row r="2459" spans="7:8" x14ac:dyDescent="0.25">
      <c r="G2459"/>
      <c r="H2459"/>
    </row>
    <row r="2460" spans="7:8" x14ac:dyDescent="0.25">
      <c r="G2460"/>
      <c r="H2460"/>
    </row>
    <row r="2461" spans="7:8" x14ac:dyDescent="0.25">
      <c r="G2461"/>
      <c r="H2461"/>
    </row>
    <row r="2462" spans="7:8" x14ac:dyDescent="0.25">
      <c r="G2462"/>
      <c r="H2462"/>
    </row>
    <row r="2463" spans="7:8" x14ac:dyDescent="0.25">
      <c r="G2463"/>
      <c r="H2463"/>
    </row>
    <row r="2464" spans="7:8" x14ac:dyDescent="0.25">
      <c r="G2464"/>
      <c r="H2464"/>
    </row>
    <row r="2465" spans="7:8" x14ac:dyDescent="0.25">
      <c r="G2465"/>
      <c r="H2465"/>
    </row>
    <row r="2466" spans="7:8" x14ac:dyDescent="0.25">
      <c r="G2466"/>
      <c r="H2466"/>
    </row>
    <row r="2467" spans="7:8" x14ac:dyDescent="0.25">
      <c r="G2467"/>
      <c r="H2467"/>
    </row>
    <row r="2468" spans="7:8" x14ac:dyDescent="0.25">
      <c r="G2468"/>
      <c r="H2468"/>
    </row>
    <row r="2469" spans="7:8" x14ac:dyDescent="0.25">
      <c r="G2469"/>
      <c r="H2469"/>
    </row>
    <row r="2470" spans="7:8" x14ac:dyDescent="0.25">
      <c r="G2470"/>
      <c r="H2470"/>
    </row>
    <row r="2471" spans="7:8" x14ac:dyDescent="0.25">
      <c r="G2471"/>
      <c r="H2471"/>
    </row>
    <row r="2472" spans="7:8" x14ac:dyDescent="0.25">
      <c r="G2472"/>
      <c r="H2472"/>
    </row>
    <row r="2473" spans="7:8" x14ac:dyDescent="0.25">
      <c r="G2473"/>
      <c r="H2473"/>
    </row>
    <row r="2474" spans="7:8" x14ac:dyDescent="0.25">
      <c r="G2474"/>
      <c r="H2474"/>
    </row>
    <row r="2475" spans="7:8" x14ac:dyDescent="0.25">
      <c r="G2475"/>
      <c r="H2475"/>
    </row>
    <row r="2476" spans="7:8" x14ac:dyDescent="0.25">
      <c r="G2476"/>
      <c r="H2476"/>
    </row>
    <row r="2477" spans="7:8" x14ac:dyDescent="0.25">
      <c r="G2477"/>
      <c r="H247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/>
  </sheetPr>
  <dimension ref="A1:P70"/>
  <sheetViews>
    <sheetView zoomScale="70" zoomScaleNormal="70" workbookViewId="0">
      <selection activeCell="DG1" sqref="DG1"/>
    </sheetView>
  </sheetViews>
  <sheetFormatPr defaultRowHeight="15" x14ac:dyDescent="0.25"/>
  <cols>
    <col min="1" max="1" width="19.42578125" customWidth="1"/>
    <col min="2" max="2" width="14.140625" bestFit="1" customWidth="1"/>
    <col min="3" max="3" width="16.42578125" bestFit="1" customWidth="1"/>
    <col min="5" max="5" width="21.140625" customWidth="1"/>
    <col min="6" max="6" width="10.7109375" bestFit="1" customWidth="1"/>
    <col min="7" max="7" width="13.85546875" bestFit="1" customWidth="1"/>
    <col min="11" max="11" width="10.7109375" bestFit="1" customWidth="1"/>
    <col min="12" max="12" width="19.140625" bestFit="1" customWidth="1"/>
    <col min="13" max="13" width="35.85546875" bestFit="1" customWidth="1"/>
    <col min="14" max="14" width="10.7109375" bestFit="1" customWidth="1"/>
    <col min="15" max="15" width="7.140625" bestFit="1" customWidth="1"/>
  </cols>
  <sheetData>
    <row r="1" spans="1:16" x14ac:dyDescent="0.25">
      <c r="A1" s="19" t="s">
        <v>50</v>
      </c>
      <c r="B1" s="19" t="s">
        <v>51</v>
      </c>
      <c r="C1" s="19" t="s">
        <v>52</v>
      </c>
      <c r="E1" s="19" t="s">
        <v>125</v>
      </c>
      <c r="F1" s="19" t="s">
        <v>65</v>
      </c>
      <c r="G1" s="19"/>
      <c r="H1" s="19" t="s">
        <v>66</v>
      </c>
      <c r="I1" s="19" t="s">
        <v>67</v>
      </c>
      <c r="J1" s="19" t="s">
        <v>69</v>
      </c>
      <c r="L1" s="19" t="s">
        <v>2</v>
      </c>
      <c r="M1" s="19" t="s">
        <v>4</v>
      </c>
      <c r="N1" s="19" t="s">
        <v>109</v>
      </c>
      <c r="O1" s="19" t="s">
        <v>110</v>
      </c>
      <c r="P1" s="19" t="s">
        <v>121</v>
      </c>
    </row>
    <row r="2" spans="1:16" x14ac:dyDescent="0.25">
      <c r="A2" s="19" t="s">
        <v>111</v>
      </c>
      <c r="B2" s="19" t="s">
        <v>193</v>
      </c>
      <c r="C2" s="19" t="s">
        <v>192</v>
      </c>
      <c r="E2" s="19" t="str">
        <f>F2&amp;G2</f>
        <v>42163HE-16 to HE-19</v>
      </c>
      <c r="F2" s="21">
        <v>42163</v>
      </c>
      <c r="G2" s="19" t="str">
        <f t="shared" ref="G2:G21" si="0">"HE-"&amp;H2&amp;" to HE-"&amp;I2</f>
        <v>HE-16 to HE-19</v>
      </c>
      <c r="H2" s="19">
        <v>16</v>
      </c>
      <c r="I2" s="19">
        <v>19</v>
      </c>
      <c r="J2" s="20"/>
      <c r="K2" t="s">
        <v>81</v>
      </c>
      <c r="L2" s="19" t="s">
        <v>63</v>
      </c>
      <c r="M2" s="19" t="s">
        <v>63</v>
      </c>
      <c r="N2" s="19" t="s">
        <v>63</v>
      </c>
      <c r="O2" s="19" t="s">
        <v>63</v>
      </c>
      <c r="P2" s="19" t="s">
        <v>63</v>
      </c>
    </row>
    <row r="3" spans="1:16" x14ac:dyDescent="0.25">
      <c r="A3" s="19" t="s">
        <v>111</v>
      </c>
      <c r="B3" s="19" t="s">
        <v>194</v>
      </c>
      <c r="C3" s="19" t="s">
        <v>191</v>
      </c>
      <c r="E3" s="19" t="str">
        <f t="shared" ref="E3:E21" si="1">F3&amp;G3</f>
        <v>42164HE-15 to HE-19</v>
      </c>
      <c r="F3" s="21">
        <v>42164</v>
      </c>
      <c r="G3" s="19" t="str">
        <f t="shared" si="0"/>
        <v>HE-15 to HE-19</v>
      </c>
      <c r="H3" s="19">
        <v>15</v>
      </c>
      <c r="I3" s="19">
        <v>19</v>
      </c>
      <c r="J3" s="20"/>
      <c r="K3" t="s">
        <v>81</v>
      </c>
      <c r="L3" s="19" t="s">
        <v>36</v>
      </c>
      <c r="M3" s="19" t="s">
        <v>30</v>
      </c>
      <c r="N3" s="19" t="s">
        <v>108</v>
      </c>
      <c r="O3" s="19" t="s">
        <v>108</v>
      </c>
      <c r="P3" s="19" t="s">
        <v>126</v>
      </c>
    </row>
    <row r="4" spans="1:16" x14ac:dyDescent="0.25">
      <c r="E4" s="19" t="str">
        <f t="shared" si="1"/>
        <v>42164HE-16 to HE-19</v>
      </c>
      <c r="F4" s="21">
        <v>42164</v>
      </c>
      <c r="G4" s="19" t="str">
        <f t="shared" si="0"/>
        <v>HE-16 to HE-19</v>
      </c>
      <c r="H4" s="19">
        <v>16</v>
      </c>
      <c r="I4" s="19">
        <v>19</v>
      </c>
      <c r="J4" s="19">
        <v>1</v>
      </c>
      <c r="K4" t="s">
        <v>81</v>
      </c>
      <c r="L4" s="19" t="s">
        <v>130</v>
      </c>
      <c r="M4" s="19" t="s">
        <v>38</v>
      </c>
      <c r="N4" s="19" t="s">
        <v>107</v>
      </c>
      <c r="O4" s="19" t="s">
        <v>107</v>
      </c>
      <c r="P4" s="19" t="s">
        <v>127</v>
      </c>
    </row>
    <row r="5" spans="1:16" x14ac:dyDescent="0.25">
      <c r="E5" s="19" t="str">
        <f t="shared" si="1"/>
        <v>42164HE-15 to HE-18</v>
      </c>
      <c r="F5" s="21">
        <v>42164</v>
      </c>
      <c r="G5" s="19" t="str">
        <f t="shared" si="0"/>
        <v>HE-15 to HE-18</v>
      </c>
      <c r="H5" s="19">
        <v>15</v>
      </c>
      <c r="I5" s="19">
        <v>18</v>
      </c>
      <c r="J5" s="19">
        <v>2</v>
      </c>
      <c r="K5" t="s">
        <v>81</v>
      </c>
      <c r="L5" s="19" t="s">
        <v>41</v>
      </c>
      <c r="M5" s="19" t="s">
        <v>31</v>
      </c>
      <c r="P5" s="19" t="s">
        <v>128</v>
      </c>
    </row>
    <row r="6" spans="1:16" x14ac:dyDescent="0.25">
      <c r="E6" s="19" t="str">
        <f t="shared" si="1"/>
        <v>42167HE-16 to HE-19</v>
      </c>
      <c r="F6" s="21">
        <v>42167</v>
      </c>
      <c r="G6" s="19" t="str">
        <f t="shared" si="0"/>
        <v>HE-16 to HE-19</v>
      </c>
      <c r="H6" s="19">
        <v>16</v>
      </c>
      <c r="I6" s="19">
        <v>19</v>
      </c>
      <c r="J6" s="19"/>
      <c r="K6" t="s">
        <v>81</v>
      </c>
      <c r="L6" s="19" t="s">
        <v>29</v>
      </c>
      <c r="M6" s="19" t="s">
        <v>33</v>
      </c>
      <c r="P6" s="14"/>
    </row>
    <row r="7" spans="1:16" x14ac:dyDescent="0.25">
      <c r="A7" t="s">
        <v>112</v>
      </c>
      <c r="B7" t="s">
        <v>113</v>
      </c>
      <c r="C7" t="s">
        <v>114</v>
      </c>
      <c r="E7" s="19" t="str">
        <f t="shared" si="1"/>
        <v>42180HE-16 to HE-19</v>
      </c>
      <c r="F7" s="21">
        <v>42180</v>
      </c>
      <c r="G7" s="19" t="str">
        <f t="shared" si="0"/>
        <v>HE-16 to HE-19</v>
      </c>
      <c r="H7" s="19">
        <v>16</v>
      </c>
      <c r="I7" s="19">
        <v>19</v>
      </c>
      <c r="J7" s="19"/>
      <c r="K7" t="s">
        <v>81</v>
      </c>
      <c r="L7" s="19" t="s">
        <v>131</v>
      </c>
      <c r="M7" s="19" t="s">
        <v>37</v>
      </c>
    </row>
    <row r="8" spans="1:16" x14ac:dyDescent="0.25">
      <c r="A8" s="21">
        <v>42163</v>
      </c>
      <c r="B8" s="21">
        <v>42167</v>
      </c>
      <c r="C8" s="21">
        <v>42163</v>
      </c>
      <c r="E8" s="19" t="str">
        <f t="shared" si="1"/>
        <v>42181HE-16 to HE-19</v>
      </c>
      <c r="F8" s="21">
        <v>42181</v>
      </c>
      <c r="G8" s="19" t="str">
        <f t="shared" si="0"/>
        <v>HE-16 to HE-19</v>
      </c>
      <c r="H8" s="19">
        <v>16</v>
      </c>
      <c r="I8" s="19">
        <v>19</v>
      </c>
      <c r="J8" s="19"/>
      <c r="K8" t="s">
        <v>81</v>
      </c>
      <c r="L8" s="19" t="s">
        <v>32</v>
      </c>
      <c r="M8" s="19" t="s">
        <v>40</v>
      </c>
    </row>
    <row r="9" spans="1:16" x14ac:dyDescent="0.25">
      <c r="A9" s="21">
        <v>42164</v>
      </c>
      <c r="B9" s="21">
        <v>42180</v>
      </c>
      <c r="C9" s="21">
        <v>42164</v>
      </c>
      <c r="E9" s="19" t="str">
        <f t="shared" si="1"/>
        <v>42185HE-16 to HE-19</v>
      </c>
      <c r="F9" s="21">
        <v>42185</v>
      </c>
      <c r="G9" s="19" t="str">
        <f t="shared" si="0"/>
        <v>HE-16 to HE-19</v>
      </c>
      <c r="H9" s="19">
        <v>16</v>
      </c>
      <c r="I9" s="19">
        <v>19</v>
      </c>
      <c r="J9" s="19"/>
      <c r="K9" t="s">
        <v>81</v>
      </c>
      <c r="L9" s="19" t="s">
        <v>34</v>
      </c>
      <c r="M9" s="19" t="s">
        <v>35</v>
      </c>
    </row>
    <row r="10" spans="1:16" x14ac:dyDescent="0.25">
      <c r="A10" s="21">
        <v>42164</v>
      </c>
      <c r="B10" s="21">
        <v>42181</v>
      </c>
      <c r="C10" s="21">
        <v>42167</v>
      </c>
      <c r="E10" s="19" t="str">
        <f t="shared" si="1"/>
        <v>42186HE-16 to HE-19</v>
      </c>
      <c r="F10" s="21">
        <v>42186</v>
      </c>
      <c r="G10" s="19" t="str">
        <f t="shared" si="0"/>
        <v>HE-16 to HE-19</v>
      </c>
      <c r="H10" s="19">
        <v>16</v>
      </c>
      <c r="I10" s="19">
        <v>19</v>
      </c>
      <c r="J10" s="19"/>
      <c r="K10" t="s">
        <v>81</v>
      </c>
      <c r="L10" s="19" t="s">
        <v>39</v>
      </c>
      <c r="M10" s="19" t="s">
        <v>42</v>
      </c>
    </row>
    <row r="11" spans="1:16" x14ac:dyDescent="0.25">
      <c r="A11" s="21">
        <v>42167</v>
      </c>
      <c r="B11" s="21">
        <v>42185</v>
      </c>
      <c r="C11" s="21">
        <v>42180</v>
      </c>
      <c r="E11" s="19" t="str">
        <f t="shared" si="1"/>
        <v>42201HE-17 to HE-19</v>
      </c>
      <c r="F11" s="21">
        <v>42201</v>
      </c>
      <c r="G11" s="19" t="str">
        <f t="shared" si="0"/>
        <v>HE-17 to HE-19</v>
      </c>
      <c r="H11" s="19">
        <v>17</v>
      </c>
      <c r="I11" s="19">
        <v>19</v>
      </c>
      <c r="J11" s="19"/>
      <c r="K11" t="s">
        <v>81</v>
      </c>
    </row>
    <row r="12" spans="1:16" x14ac:dyDescent="0.25">
      <c r="A12" s="21">
        <v>42180</v>
      </c>
      <c r="B12" s="21">
        <v>42186</v>
      </c>
      <c r="C12" s="21">
        <v>42181</v>
      </c>
      <c r="E12" s="19" t="str">
        <f t="shared" si="1"/>
        <v>42213HE-16 to HE-19</v>
      </c>
      <c r="F12" s="21">
        <v>42213</v>
      </c>
      <c r="G12" s="19" t="str">
        <f t="shared" si="0"/>
        <v>HE-16 to HE-19</v>
      </c>
      <c r="H12" s="19">
        <v>16</v>
      </c>
      <c r="I12" s="19">
        <v>19</v>
      </c>
      <c r="J12" s="19"/>
      <c r="K12" t="s">
        <v>81</v>
      </c>
    </row>
    <row r="13" spans="1:16" x14ac:dyDescent="0.25">
      <c r="A13" s="21">
        <v>42181</v>
      </c>
      <c r="B13" s="21">
        <v>42201</v>
      </c>
      <c r="C13" s="21">
        <v>42185</v>
      </c>
      <c r="E13" s="19" t="str">
        <f t="shared" si="1"/>
        <v>42214HE-16 to HE-19</v>
      </c>
      <c r="F13" s="21">
        <v>42214</v>
      </c>
      <c r="G13" s="19" t="str">
        <f t="shared" si="0"/>
        <v>HE-16 to HE-19</v>
      </c>
      <c r="H13" s="19">
        <v>16</v>
      </c>
      <c r="I13" s="19">
        <v>19</v>
      </c>
      <c r="J13" s="19"/>
      <c r="K13" t="s">
        <v>81</v>
      </c>
    </row>
    <row r="14" spans="1:16" x14ac:dyDescent="0.25">
      <c r="A14" s="21">
        <v>42185</v>
      </c>
      <c r="B14" s="21">
        <v>42213</v>
      </c>
      <c r="C14" s="21">
        <v>42186</v>
      </c>
      <c r="E14" s="19" t="str">
        <f t="shared" si="1"/>
        <v>42215HE-16 to HE-19</v>
      </c>
      <c r="F14" s="21">
        <v>42215</v>
      </c>
      <c r="G14" s="19" t="str">
        <f t="shared" si="0"/>
        <v>HE-16 to HE-19</v>
      </c>
      <c r="H14" s="19">
        <v>16</v>
      </c>
      <c r="I14" s="19">
        <v>19</v>
      </c>
      <c r="J14" s="19"/>
      <c r="K14" t="s">
        <v>81</v>
      </c>
    </row>
    <row r="15" spans="1:16" x14ac:dyDescent="0.25">
      <c r="A15" s="21">
        <v>42186</v>
      </c>
      <c r="B15" s="21">
        <v>42214</v>
      </c>
      <c r="C15" s="21">
        <v>42201</v>
      </c>
      <c r="E15" s="19" t="str">
        <f t="shared" si="1"/>
        <v>42233HE-16 to HE-19</v>
      </c>
      <c r="F15" s="21">
        <v>42233</v>
      </c>
      <c r="G15" s="19" t="str">
        <f t="shared" si="0"/>
        <v>HE-16 to HE-19</v>
      </c>
      <c r="H15" s="19">
        <v>16</v>
      </c>
      <c r="I15" s="19">
        <v>19</v>
      </c>
      <c r="J15" s="19"/>
      <c r="K15" t="s">
        <v>81</v>
      </c>
      <c r="M15" s="14"/>
    </row>
    <row r="16" spans="1:16" x14ac:dyDescent="0.25">
      <c r="A16" s="21">
        <v>42201</v>
      </c>
      <c r="B16" s="21">
        <v>42215</v>
      </c>
      <c r="C16" s="21">
        <v>42213</v>
      </c>
      <c r="E16" s="19" t="str">
        <f t="shared" si="1"/>
        <v>42234HE-16 to HE-19</v>
      </c>
      <c r="F16" s="21">
        <v>42234</v>
      </c>
      <c r="G16" s="19" t="str">
        <f t="shared" si="0"/>
        <v>HE-16 to HE-19</v>
      </c>
      <c r="H16" s="19">
        <v>16</v>
      </c>
      <c r="I16" s="19">
        <v>19</v>
      </c>
      <c r="J16" s="19"/>
      <c r="K16" s="14" t="s">
        <v>81</v>
      </c>
      <c r="L16" s="14"/>
      <c r="M16" s="14"/>
    </row>
    <row r="17" spans="1:15" x14ac:dyDescent="0.25">
      <c r="A17" s="21">
        <v>42213</v>
      </c>
      <c r="B17" s="21">
        <v>42233</v>
      </c>
      <c r="C17" s="21">
        <v>42214</v>
      </c>
      <c r="E17" s="19" t="str">
        <f t="shared" si="1"/>
        <v>42242HE-16 to HE-19</v>
      </c>
      <c r="F17" s="21">
        <v>42242</v>
      </c>
      <c r="G17" s="19" t="str">
        <f t="shared" si="0"/>
        <v>HE-16 to HE-19</v>
      </c>
      <c r="H17" s="19">
        <v>16</v>
      </c>
      <c r="I17" s="19">
        <v>19</v>
      </c>
      <c r="J17" s="19"/>
      <c r="K17" s="14" t="s">
        <v>81</v>
      </c>
      <c r="L17" s="14"/>
      <c r="M17" s="14"/>
    </row>
    <row r="18" spans="1:15" x14ac:dyDescent="0.25">
      <c r="A18" s="21">
        <v>42214</v>
      </c>
      <c r="B18" s="21">
        <v>42234</v>
      </c>
      <c r="C18" s="21">
        <v>42215</v>
      </c>
      <c r="E18" s="19" t="str">
        <f t="shared" si="1"/>
        <v>42243HE-16 to HE-19</v>
      </c>
      <c r="F18" s="21">
        <v>42243</v>
      </c>
      <c r="G18" s="19" t="str">
        <f t="shared" si="0"/>
        <v>HE-16 to HE-19</v>
      </c>
      <c r="H18" s="19">
        <v>16</v>
      </c>
      <c r="I18" s="19">
        <v>19</v>
      </c>
      <c r="J18" s="19"/>
      <c r="K18" s="14" t="s">
        <v>81</v>
      </c>
      <c r="L18" s="14"/>
      <c r="M18" s="14"/>
      <c r="O18" s="17"/>
    </row>
    <row r="19" spans="1:15" x14ac:dyDescent="0.25">
      <c r="A19" s="21">
        <v>42215</v>
      </c>
      <c r="B19" s="21">
        <v>42242</v>
      </c>
      <c r="C19" s="21">
        <v>42233</v>
      </c>
      <c r="E19" s="19" t="str">
        <f t="shared" si="1"/>
        <v>42256HE-16 to HE-19</v>
      </c>
      <c r="F19" s="21">
        <v>42256</v>
      </c>
      <c r="G19" s="19" t="str">
        <f t="shared" si="0"/>
        <v>HE-16 to HE-19</v>
      </c>
      <c r="H19" s="19">
        <v>16</v>
      </c>
      <c r="I19" s="19">
        <v>19</v>
      </c>
      <c r="J19" s="19"/>
      <c r="K19" s="14" t="s">
        <v>81</v>
      </c>
      <c r="L19" s="14"/>
      <c r="M19" s="14"/>
    </row>
    <row r="20" spans="1:15" x14ac:dyDescent="0.25">
      <c r="A20" s="21">
        <v>42233</v>
      </c>
      <c r="B20" s="21">
        <v>42243</v>
      </c>
      <c r="C20" s="21">
        <v>42234</v>
      </c>
      <c r="E20" s="19" t="str">
        <f t="shared" si="1"/>
        <v>42257HE-16 to HE-19</v>
      </c>
      <c r="F20" s="21">
        <v>42257</v>
      </c>
      <c r="G20" s="19" t="str">
        <f t="shared" si="0"/>
        <v>HE-16 to HE-19</v>
      </c>
      <c r="H20" s="19">
        <v>16</v>
      </c>
      <c r="I20" s="19">
        <v>19</v>
      </c>
      <c r="J20" s="19"/>
      <c r="K20" s="14" t="s">
        <v>81</v>
      </c>
      <c r="L20" s="14"/>
      <c r="M20" s="14"/>
    </row>
    <row r="21" spans="1:15" x14ac:dyDescent="0.25">
      <c r="A21" s="21">
        <v>42234</v>
      </c>
      <c r="B21" s="21">
        <v>42256</v>
      </c>
      <c r="C21" s="21">
        <v>42242</v>
      </c>
      <c r="E21" s="19" t="str">
        <f t="shared" si="1"/>
        <v>42258HE-16 to HE-19</v>
      </c>
      <c r="F21" s="21">
        <v>42258</v>
      </c>
      <c r="G21" s="19" t="str">
        <f t="shared" si="0"/>
        <v>HE-16 to HE-19</v>
      </c>
      <c r="H21" s="19">
        <v>16</v>
      </c>
      <c r="I21" s="19">
        <v>19</v>
      </c>
      <c r="J21" s="19"/>
      <c r="K21" s="14" t="s">
        <v>81</v>
      </c>
      <c r="L21" s="14"/>
      <c r="M21" s="14"/>
      <c r="O21" s="17"/>
    </row>
    <row r="22" spans="1:15" x14ac:dyDescent="0.25">
      <c r="A22" s="21">
        <v>42242</v>
      </c>
      <c r="B22" s="21">
        <v>42257</v>
      </c>
      <c r="C22" s="21">
        <v>42243</v>
      </c>
      <c r="E22" s="19" t="str">
        <f t="shared" ref="E22" si="2">F22&amp;G22</f>
        <v>Average Event DayHE-16 to HE-19</v>
      </c>
      <c r="F22" s="19" t="s">
        <v>181</v>
      </c>
      <c r="G22" s="19" t="str">
        <f t="shared" ref="G22" si="3">"HE-"&amp;H22&amp;" to HE-"&amp;I22</f>
        <v>HE-16 to HE-19</v>
      </c>
      <c r="H22" s="19">
        <v>16</v>
      </c>
      <c r="I22" s="19">
        <v>19</v>
      </c>
      <c r="J22" s="19"/>
      <c r="K22" s="14" t="s">
        <v>81</v>
      </c>
      <c r="L22" s="14"/>
      <c r="M22" s="14"/>
    </row>
    <row r="23" spans="1:15" x14ac:dyDescent="0.25">
      <c r="A23" s="21">
        <v>42243</v>
      </c>
      <c r="B23" s="21">
        <v>42258</v>
      </c>
      <c r="C23" s="21">
        <v>42256</v>
      </c>
      <c r="E23" s="14"/>
      <c r="F23" s="14"/>
      <c r="G23" s="14"/>
      <c r="H23" s="14"/>
      <c r="I23" s="14"/>
      <c r="J23" s="14"/>
      <c r="K23" s="14"/>
      <c r="L23" s="14"/>
      <c r="M23" s="14"/>
    </row>
    <row r="24" spans="1:15" x14ac:dyDescent="0.25">
      <c r="A24" s="21">
        <v>42256</v>
      </c>
      <c r="B24" s="19" t="s">
        <v>181</v>
      </c>
      <c r="C24" s="21">
        <v>42257</v>
      </c>
      <c r="E24" s="14"/>
      <c r="F24" s="14"/>
      <c r="G24" s="14"/>
      <c r="H24" s="14"/>
      <c r="I24" s="14"/>
      <c r="J24" s="14"/>
      <c r="K24" s="14"/>
      <c r="L24" s="14"/>
      <c r="M24" s="14"/>
    </row>
    <row r="25" spans="1:15" x14ac:dyDescent="0.25">
      <c r="A25" s="21">
        <v>42257</v>
      </c>
      <c r="B25" s="14"/>
      <c r="C25" s="21">
        <v>42258</v>
      </c>
      <c r="E25" s="14"/>
      <c r="F25" s="14"/>
      <c r="G25" s="14"/>
      <c r="H25" s="14"/>
      <c r="I25" s="14"/>
      <c r="J25" s="14"/>
      <c r="K25" s="14"/>
      <c r="L25" s="14"/>
      <c r="M25" s="14"/>
    </row>
    <row r="26" spans="1:15" x14ac:dyDescent="0.25">
      <c r="A26" s="21">
        <v>42258</v>
      </c>
      <c r="C26" s="19" t="s">
        <v>181</v>
      </c>
      <c r="E26" s="14"/>
      <c r="F26" s="3"/>
      <c r="L26" s="14"/>
      <c r="M26" s="14"/>
    </row>
    <row r="27" spans="1:15" x14ac:dyDescent="0.25">
      <c r="A27" s="19" t="s">
        <v>181</v>
      </c>
      <c r="C27" s="14"/>
      <c r="E27" s="14"/>
      <c r="F27" s="3"/>
      <c r="L27" s="14"/>
      <c r="M27" s="14"/>
    </row>
    <row r="28" spans="1:15" x14ac:dyDescent="0.25">
      <c r="A28" s="14"/>
      <c r="C28" s="14"/>
      <c r="E28" s="14"/>
      <c r="F28" s="3"/>
      <c r="L28" s="14"/>
      <c r="M28" s="14"/>
    </row>
    <row r="29" spans="1:15" x14ac:dyDescent="0.25">
      <c r="A29" s="14"/>
      <c r="E29" s="14"/>
      <c r="F29" s="3"/>
      <c r="L29" s="14"/>
      <c r="M29" s="14"/>
    </row>
    <row r="30" spans="1:15" x14ac:dyDescent="0.25">
      <c r="A30" s="14"/>
      <c r="E30" s="14"/>
      <c r="F30" s="3"/>
      <c r="L30" s="14"/>
      <c r="M30" s="14"/>
    </row>
    <row r="31" spans="1:15" x14ac:dyDescent="0.25">
      <c r="E31" s="14"/>
      <c r="F31" s="3"/>
      <c r="L31" s="14"/>
      <c r="M31" s="14"/>
    </row>
    <row r="32" spans="1:15" x14ac:dyDescent="0.25">
      <c r="E32" s="14"/>
      <c r="F32" s="3"/>
      <c r="L32" s="14"/>
      <c r="M32" s="14"/>
    </row>
    <row r="33" spans="5:14" x14ac:dyDescent="0.25">
      <c r="E33" s="14"/>
      <c r="F33" s="3"/>
      <c r="L33" s="14"/>
      <c r="M33" s="14"/>
    </row>
    <row r="34" spans="5:14" x14ac:dyDescent="0.25">
      <c r="E34" s="14"/>
      <c r="F34" s="3"/>
      <c r="L34" s="14"/>
      <c r="M34" s="14"/>
    </row>
    <row r="35" spans="5:14" x14ac:dyDescent="0.25">
      <c r="E35" s="14"/>
      <c r="F35" s="3"/>
      <c r="L35" s="14"/>
      <c r="M35" s="14"/>
    </row>
    <row r="36" spans="5:14" x14ac:dyDescent="0.25">
      <c r="E36" s="14"/>
      <c r="F36" s="3"/>
      <c r="L36" s="14"/>
      <c r="M36" s="14"/>
    </row>
    <row r="37" spans="5:14" x14ac:dyDescent="0.25">
      <c r="E37" s="14"/>
      <c r="F37" s="3"/>
      <c r="L37" s="14"/>
      <c r="M37" s="14"/>
      <c r="N37" s="14"/>
    </row>
    <row r="38" spans="5:14" x14ac:dyDescent="0.25">
      <c r="L38" s="14"/>
      <c r="M38" s="14"/>
    </row>
    <row r="39" spans="5:14" x14ac:dyDescent="0.25">
      <c r="L39" s="13"/>
    </row>
    <row r="40" spans="5:14" x14ac:dyDescent="0.25">
      <c r="L40" s="13"/>
    </row>
    <row r="41" spans="5:14" x14ac:dyDescent="0.25">
      <c r="L41" s="13"/>
    </row>
    <row r="42" spans="5:14" x14ac:dyDescent="0.25">
      <c r="L42" s="13"/>
    </row>
    <row r="43" spans="5:14" x14ac:dyDescent="0.25">
      <c r="L43" s="13"/>
    </row>
    <row r="44" spans="5:14" x14ac:dyDescent="0.25">
      <c r="L44" s="13"/>
    </row>
    <row r="45" spans="5:14" x14ac:dyDescent="0.25">
      <c r="L45" s="13"/>
    </row>
    <row r="46" spans="5:14" x14ac:dyDescent="0.25">
      <c r="L46" s="13"/>
    </row>
    <row r="47" spans="5:14" x14ac:dyDescent="0.25">
      <c r="L47" s="13"/>
    </row>
    <row r="48" spans="5:14" x14ac:dyDescent="0.25">
      <c r="L48" s="13"/>
    </row>
    <row r="49" spans="12:12" x14ac:dyDescent="0.25">
      <c r="L49" s="13"/>
    </row>
    <row r="50" spans="12:12" x14ac:dyDescent="0.25">
      <c r="L50" s="13"/>
    </row>
    <row r="51" spans="12:12" x14ac:dyDescent="0.25">
      <c r="L51" s="13"/>
    </row>
    <row r="52" spans="12:12" x14ac:dyDescent="0.25">
      <c r="L52" s="13"/>
    </row>
    <row r="53" spans="12:12" x14ac:dyDescent="0.25">
      <c r="L53" s="13"/>
    </row>
    <row r="54" spans="12:12" x14ac:dyDescent="0.25">
      <c r="L54" s="13"/>
    </row>
    <row r="55" spans="12:12" x14ac:dyDescent="0.25">
      <c r="L55" s="13"/>
    </row>
    <row r="56" spans="12:12" x14ac:dyDescent="0.25">
      <c r="L56" s="13"/>
    </row>
    <row r="57" spans="12:12" x14ac:dyDescent="0.25">
      <c r="L57" s="13"/>
    </row>
    <row r="58" spans="12:12" x14ac:dyDescent="0.25">
      <c r="L58" s="13"/>
    </row>
    <row r="59" spans="12:12" x14ac:dyDescent="0.25">
      <c r="L59" s="13"/>
    </row>
    <row r="60" spans="12:12" x14ac:dyDescent="0.25">
      <c r="L60" s="13"/>
    </row>
    <row r="61" spans="12:12" x14ac:dyDescent="0.25">
      <c r="L61" s="13"/>
    </row>
    <row r="62" spans="12:12" x14ac:dyDescent="0.25">
      <c r="L62" s="13"/>
    </row>
    <row r="63" spans="12:12" x14ac:dyDescent="0.25">
      <c r="L63" s="13"/>
    </row>
    <row r="64" spans="12:12" x14ac:dyDescent="0.25">
      <c r="L64" s="13"/>
    </row>
    <row r="65" spans="12:12" x14ac:dyDescent="0.25">
      <c r="L65" s="13"/>
    </row>
    <row r="66" spans="12:12" x14ac:dyDescent="0.25">
      <c r="L66" s="13"/>
    </row>
    <row r="67" spans="12:12" x14ac:dyDescent="0.25">
      <c r="L67" s="13"/>
    </row>
    <row r="68" spans="12:12" x14ac:dyDescent="0.25">
      <c r="L68" s="13"/>
    </row>
    <row r="69" spans="12:12" x14ac:dyDescent="0.25">
      <c r="L69" s="13"/>
    </row>
    <row r="70" spans="12:12" x14ac:dyDescent="0.25">
      <c r="L70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/>
  </sheetPr>
  <dimension ref="A1:K842"/>
  <sheetViews>
    <sheetView workbookViewId="0">
      <selection activeCell="K3" sqref="K3"/>
    </sheetView>
  </sheetViews>
  <sheetFormatPr defaultRowHeight="15" x14ac:dyDescent="0.25"/>
  <cols>
    <col min="1" max="4" width="7.140625" customWidth="1"/>
    <col min="5" max="5" width="7.140625" style="14" customWidth="1"/>
    <col min="6" max="6" width="7.140625" customWidth="1"/>
    <col min="7" max="7" width="17.7109375" bestFit="1" customWidth="1"/>
    <col min="8" max="10" width="7.140625" customWidth="1"/>
  </cols>
  <sheetData>
    <row r="1" spans="1:11" x14ac:dyDescent="0.25">
      <c r="A1" s="14" t="s">
        <v>2</v>
      </c>
      <c r="B1" s="14" t="s">
        <v>4</v>
      </c>
      <c r="C1" s="14" t="s">
        <v>109</v>
      </c>
      <c r="D1" s="14" t="s">
        <v>110</v>
      </c>
      <c r="E1" s="14" t="s">
        <v>121</v>
      </c>
      <c r="F1" s="14" t="s">
        <v>1</v>
      </c>
      <c r="G1" s="14" t="s">
        <v>65</v>
      </c>
      <c r="H1" s="14" t="s">
        <v>122</v>
      </c>
      <c r="I1" s="14" t="s">
        <v>123</v>
      </c>
      <c r="J1" s="14" t="s">
        <v>124</v>
      </c>
      <c r="K1" t="s">
        <v>190</v>
      </c>
    </row>
    <row r="2" spans="1:11" x14ac:dyDescent="0.25">
      <c r="A2" s="14" t="s">
        <v>63</v>
      </c>
      <c r="B2" s="14" t="s">
        <v>30</v>
      </c>
      <c r="C2" s="14" t="s">
        <v>63</v>
      </c>
      <c r="D2" s="14" t="s">
        <v>63</v>
      </c>
      <c r="E2" s="14" t="s">
        <v>63</v>
      </c>
      <c r="F2" s="14" t="s">
        <v>191</v>
      </c>
      <c r="G2" s="1">
        <v>42167</v>
      </c>
      <c r="H2" s="14">
        <v>16</v>
      </c>
      <c r="I2" s="14">
        <v>19</v>
      </c>
      <c r="J2" s="14"/>
      <c r="K2" s="14">
        <v>1</v>
      </c>
    </row>
    <row r="3" spans="1:11" x14ac:dyDescent="0.25">
      <c r="A3" s="14" t="s">
        <v>63</v>
      </c>
      <c r="B3" s="14" t="s">
        <v>30</v>
      </c>
      <c r="C3" s="14" t="s">
        <v>63</v>
      </c>
      <c r="D3" s="14" t="s">
        <v>63</v>
      </c>
      <c r="E3" s="14" t="s">
        <v>63</v>
      </c>
      <c r="F3" s="14" t="s">
        <v>191</v>
      </c>
      <c r="G3" s="1">
        <v>42180</v>
      </c>
      <c r="H3" s="14">
        <v>16</v>
      </c>
      <c r="I3" s="14">
        <v>19</v>
      </c>
      <c r="J3" s="14"/>
      <c r="K3" s="14">
        <v>1</v>
      </c>
    </row>
    <row r="4" spans="1:11" x14ac:dyDescent="0.25">
      <c r="A4" s="14" t="s">
        <v>63</v>
      </c>
      <c r="B4" s="14" t="s">
        <v>30</v>
      </c>
      <c r="C4" s="14" t="s">
        <v>63</v>
      </c>
      <c r="D4" s="14" t="s">
        <v>63</v>
      </c>
      <c r="E4" s="14" t="s">
        <v>63</v>
      </c>
      <c r="F4" s="14" t="s">
        <v>191</v>
      </c>
      <c r="G4" s="1">
        <v>42181</v>
      </c>
      <c r="H4" s="14">
        <v>16</v>
      </c>
      <c r="I4" s="14">
        <v>19</v>
      </c>
      <c r="J4" s="14"/>
      <c r="K4" s="14">
        <v>1</v>
      </c>
    </row>
    <row r="5" spans="1:11" x14ac:dyDescent="0.25">
      <c r="A5" s="14" t="s">
        <v>63</v>
      </c>
      <c r="B5" s="14" t="s">
        <v>30</v>
      </c>
      <c r="C5" s="14" t="s">
        <v>63</v>
      </c>
      <c r="D5" s="14" t="s">
        <v>63</v>
      </c>
      <c r="E5" s="14" t="s">
        <v>63</v>
      </c>
      <c r="F5" s="14" t="s">
        <v>191</v>
      </c>
      <c r="G5" s="1">
        <v>42185</v>
      </c>
      <c r="H5" s="14">
        <v>16</v>
      </c>
      <c r="I5" s="14">
        <v>19</v>
      </c>
      <c r="J5" s="14"/>
      <c r="K5" s="14">
        <v>1</v>
      </c>
    </row>
    <row r="6" spans="1:11" x14ac:dyDescent="0.25">
      <c r="A6" s="14" t="s">
        <v>63</v>
      </c>
      <c r="B6" s="14" t="s">
        <v>30</v>
      </c>
      <c r="C6" s="14" t="s">
        <v>63</v>
      </c>
      <c r="D6" s="14" t="s">
        <v>63</v>
      </c>
      <c r="E6" s="14" t="s">
        <v>63</v>
      </c>
      <c r="F6" s="14" t="s">
        <v>191</v>
      </c>
      <c r="G6" s="1">
        <v>42186</v>
      </c>
      <c r="H6" s="14">
        <v>16</v>
      </c>
      <c r="I6" s="14">
        <v>19</v>
      </c>
      <c r="J6" s="14"/>
      <c r="K6" s="14">
        <v>1</v>
      </c>
    </row>
    <row r="7" spans="1:11" x14ac:dyDescent="0.25">
      <c r="A7" s="14" t="s">
        <v>63</v>
      </c>
      <c r="B7" s="14" t="s">
        <v>30</v>
      </c>
      <c r="C7" s="14" t="s">
        <v>63</v>
      </c>
      <c r="D7" s="14" t="s">
        <v>63</v>
      </c>
      <c r="E7" s="14" t="s">
        <v>63</v>
      </c>
      <c r="F7" s="14" t="s">
        <v>191</v>
      </c>
      <c r="G7" s="1">
        <v>42201</v>
      </c>
      <c r="H7" s="14">
        <v>17</v>
      </c>
      <c r="I7" s="14">
        <v>19</v>
      </c>
      <c r="J7" s="14"/>
      <c r="K7" s="14">
        <v>1</v>
      </c>
    </row>
    <row r="8" spans="1:11" x14ac:dyDescent="0.25">
      <c r="A8" s="14" t="s">
        <v>63</v>
      </c>
      <c r="B8" s="14" t="s">
        <v>30</v>
      </c>
      <c r="C8" s="14" t="s">
        <v>63</v>
      </c>
      <c r="D8" s="14" t="s">
        <v>63</v>
      </c>
      <c r="E8" s="14" t="s">
        <v>63</v>
      </c>
      <c r="F8" s="14" t="s">
        <v>191</v>
      </c>
      <c r="G8" s="1">
        <v>42213</v>
      </c>
      <c r="H8" s="14">
        <v>16</v>
      </c>
      <c r="I8" s="14">
        <v>19</v>
      </c>
      <c r="J8" s="14"/>
      <c r="K8" s="14">
        <v>1</v>
      </c>
    </row>
    <row r="9" spans="1:11" x14ac:dyDescent="0.25">
      <c r="A9" s="14" t="s">
        <v>63</v>
      </c>
      <c r="B9" s="14" t="s">
        <v>30</v>
      </c>
      <c r="C9" s="14" t="s">
        <v>63</v>
      </c>
      <c r="D9" s="14" t="s">
        <v>63</v>
      </c>
      <c r="E9" s="14" t="s">
        <v>63</v>
      </c>
      <c r="F9" s="14" t="s">
        <v>191</v>
      </c>
      <c r="G9" s="1">
        <v>42214</v>
      </c>
      <c r="H9" s="14">
        <v>16</v>
      </c>
      <c r="I9" s="14">
        <v>19</v>
      </c>
      <c r="J9" s="14"/>
      <c r="K9" s="14">
        <v>1</v>
      </c>
    </row>
    <row r="10" spans="1:11" x14ac:dyDescent="0.25">
      <c r="A10" s="14" t="s">
        <v>63</v>
      </c>
      <c r="B10" s="14" t="s">
        <v>30</v>
      </c>
      <c r="C10" s="14" t="s">
        <v>63</v>
      </c>
      <c r="D10" s="14" t="s">
        <v>63</v>
      </c>
      <c r="E10" s="14" t="s">
        <v>63</v>
      </c>
      <c r="F10" s="14" t="s">
        <v>191</v>
      </c>
      <c r="G10" s="1">
        <v>42215</v>
      </c>
      <c r="H10" s="14">
        <v>16</v>
      </c>
      <c r="I10" s="14">
        <v>19</v>
      </c>
      <c r="J10" s="14"/>
      <c r="K10" s="14">
        <v>1</v>
      </c>
    </row>
    <row r="11" spans="1:11" x14ac:dyDescent="0.25">
      <c r="A11" s="14" t="s">
        <v>63</v>
      </c>
      <c r="B11" s="14" t="s">
        <v>30</v>
      </c>
      <c r="C11" s="14" t="s">
        <v>63</v>
      </c>
      <c r="D11" s="14" t="s">
        <v>63</v>
      </c>
      <c r="E11" s="14" t="s">
        <v>63</v>
      </c>
      <c r="F11" s="14" t="s">
        <v>191</v>
      </c>
      <c r="G11" s="1">
        <v>42233</v>
      </c>
      <c r="H11" s="14">
        <v>16</v>
      </c>
      <c r="I11" s="14">
        <v>19</v>
      </c>
      <c r="J11" s="14"/>
      <c r="K11" s="14">
        <v>1</v>
      </c>
    </row>
    <row r="12" spans="1:11" x14ac:dyDescent="0.25">
      <c r="A12" s="14" t="s">
        <v>63</v>
      </c>
      <c r="B12" s="14" t="s">
        <v>30</v>
      </c>
      <c r="C12" s="14" t="s">
        <v>63</v>
      </c>
      <c r="D12" s="14" t="s">
        <v>63</v>
      </c>
      <c r="E12" s="14" t="s">
        <v>63</v>
      </c>
      <c r="F12" s="14" t="s">
        <v>191</v>
      </c>
      <c r="G12" s="1">
        <v>42234</v>
      </c>
      <c r="H12" s="14">
        <v>16</v>
      </c>
      <c r="I12" s="14">
        <v>19</v>
      </c>
      <c r="J12" s="14"/>
      <c r="K12" s="14">
        <v>1</v>
      </c>
    </row>
    <row r="13" spans="1:11" x14ac:dyDescent="0.25">
      <c r="A13" s="14" t="s">
        <v>63</v>
      </c>
      <c r="B13" s="14" t="s">
        <v>30</v>
      </c>
      <c r="C13" s="14" t="s">
        <v>63</v>
      </c>
      <c r="D13" s="14" t="s">
        <v>63</v>
      </c>
      <c r="E13" s="14" t="s">
        <v>63</v>
      </c>
      <c r="F13" s="14" t="s">
        <v>191</v>
      </c>
      <c r="G13" s="1">
        <v>42242</v>
      </c>
      <c r="H13" s="14">
        <v>16</v>
      </c>
      <c r="I13" s="14">
        <v>19</v>
      </c>
      <c r="J13" s="14"/>
      <c r="K13" s="14">
        <v>1</v>
      </c>
    </row>
    <row r="14" spans="1:11" x14ac:dyDescent="0.25">
      <c r="A14" s="14" t="s">
        <v>63</v>
      </c>
      <c r="B14" s="14" t="s">
        <v>30</v>
      </c>
      <c r="C14" s="14" t="s">
        <v>63</v>
      </c>
      <c r="D14" s="14" t="s">
        <v>63</v>
      </c>
      <c r="E14" s="14" t="s">
        <v>63</v>
      </c>
      <c r="F14" s="14" t="s">
        <v>191</v>
      </c>
      <c r="G14" s="1">
        <v>42243</v>
      </c>
      <c r="H14" s="14">
        <v>16</v>
      </c>
      <c r="I14" s="14">
        <v>19</v>
      </c>
      <c r="J14" s="14"/>
      <c r="K14" s="14">
        <v>1</v>
      </c>
    </row>
    <row r="15" spans="1:11" x14ac:dyDescent="0.25">
      <c r="A15" s="14" t="s">
        <v>63</v>
      </c>
      <c r="B15" s="14" t="s">
        <v>30</v>
      </c>
      <c r="C15" s="14" t="s">
        <v>63</v>
      </c>
      <c r="D15" s="14" t="s">
        <v>63</v>
      </c>
      <c r="E15" s="14" t="s">
        <v>63</v>
      </c>
      <c r="F15" s="14" t="s">
        <v>191</v>
      </c>
      <c r="G15" s="1">
        <v>42256</v>
      </c>
      <c r="H15" s="14">
        <v>16</v>
      </c>
      <c r="I15" s="14">
        <v>19</v>
      </c>
      <c r="J15" s="14"/>
      <c r="K15" s="14">
        <v>1</v>
      </c>
    </row>
    <row r="16" spans="1:11" x14ac:dyDescent="0.25">
      <c r="A16" s="14" t="s">
        <v>63</v>
      </c>
      <c r="B16" s="14" t="s">
        <v>30</v>
      </c>
      <c r="C16" s="14" t="s">
        <v>63</v>
      </c>
      <c r="D16" s="14" t="s">
        <v>63</v>
      </c>
      <c r="E16" s="14" t="s">
        <v>63</v>
      </c>
      <c r="F16" s="14" t="s">
        <v>191</v>
      </c>
      <c r="G16" s="1">
        <v>42257</v>
      </c>
      <c r="H16" s="14">
        <v>16</v>
      </c>
      <c r="I16" s="14">
        <v>19</v>
      </c>
      <c r="J16" s="14"/>
      <c r="K16" s="14">
        <v>1</v>
      </c>
    </row>
    <row r="17" spans="1:11" x14ac:dyDescent="0.25">
      <c r="A17" s="14" t="s">
        <v>63</v>
      </c>
      <c r="B17" s="14" t="s">
        <v>30</v>
      </c>
      <c r="C17" s="14" t="s">
        <v>63</v>
      </c>
      <c r="D17" s="14" t="s">
        <v>63</v>
      </c>
      <c r="E17" s="14" t="s">
        <v>63</v>
      </c>
      <c r="F17" s="14" t="s">
        <v>191</v>
      </c>
      <c r="G17" s="1">
        <v>42258</v>
      </c>
      <c r="H17" s="14">
        <v>16</v>
      </c>
      <c r="I17" s="14">
        <v>19</v>
      </c>
      <c r="J17" s="14"/>
      <c r="K17" s="14">
        <v>1</v>
      </c>
    </row>
    <row r="18" spans="1:11" x14ac:dyDescent="0.25">
      <c r="A18" s="14" t="s">
        <v>63</v>
      </c>
      <c r="B18" s="14" t="s">
        <v>30</v>
      </c>
      <c r="C18" s="14" t="s">
        <v>63</v>
      </c>
      <c r="D18" s="14" t="s">
        <v>63</v>
      </c>
      <c r="E18" s="14" t="s">
        <v>63</v>
      </c>
      <c r="F18" s="14" t="s">
        <v>191</v>
      </c>
      <c r="G18" s="1" t="s">
        <v>181</v>
      </c>
      <c r="H18" s="14">
        <v>16</v>
      </c>
      <c r="I18" s="14">
        <v>19</v>
      </c>
      <c r="J18" s="14"/>
      <c r="K18" s="14">
        <v>1</v>
      </c>
    </row>
    <row r="19" spans="1:11" x14ac:dyDescent="0.25">
      <c r="A19" s="14" t="s">
        <v>63</v>
      </c>
      <c r="B19" s="14" t="s">
        <v>30</v>
      </c>
      <c r="C19" s="14" t="s">
        <v>63</v>
      </c>
      <c r="D19" s="14" t="s">
        <v>63</v>
      </c>
      <c r="E19" s="14" t="s">
        <v>63</v>
      </c>
      <c r="F19" s="14" t="s">
        <v>192</v>
      </c>
      <c r="G19" s="1">
        <v>42163</v>
      </c>
      <c r="H19" s="14">
        <v>16</v>
      </c>
      <c r="I19" s="14">
        <v>19</v>
      </c>
      <c r="J19" s="14">
        <v>25</v>
      </c>
      <c r="K19" s="14">
        <v>0</v>
      </c>
    </row>
    <row r="20" spans="1:11" x14ac:dyDescent="0.25">
      <c r="A20" s="14" t="s">
        <v>63</v>
      </c>
      <c r="B20" s="14" t="s">
        <v>30</v>
      </c>
      <c r="C20" s="14" t="s">
        <v>63</v>
      </c>
      <c r="D20" s="14" t="s">
        <v>63</v>
      </c>
      <c r="E20" s="14" t="s">
        <v>63</v>
      </c>
      <c r="F20" s="14" t="s">
        <v>192</v>
      </c>
      <c r="G20" s="1">
        <v>42164</v>
      </c>
      <c r="H20" s="14">
        <v>16</v>
      </c>
      <c r="I20" s="14">
        <v>19</v>
      </c>
      <c r="J20" s="14"/>
      <c r="K20" s="14">
        <v>1</v>
      </c>
    </row>
    <row r="21" spans="1:11" x14ac:dyDescent="0.25">
      <c r="A21" s="14" t="s">
        <v>63</v>
      </c>
      <c r="B21" s="14" t="s">
        <v>30</v>
      </c>
      <c r="C21" s="14" t="s">
        <v>63</v>
      </c>
      <c r="D21" s="14" t="s">
        <v>63</v>
      </c>
      <c r="E21" s="14" t="s">
        <v>63</v>
      </c>
      <c r="F21" s="14" t="s">
        <v>192</v>
      </c>
      <c r="G21" s="1">
        <v>42167</v>
      </c>
      <c r="H21" s="14">
        <v>16</v>
      </c>
      <c r="I21" s="14">
        <v>19</v>
      </c>
      <c r="J21" s="14"/>
      <c r="K21" s="14">
        <v>1</v>
      </c>
    </row>
    <row r="22" spans="1:11" x14ac:dyDescent="0.25">
      <c r="A22" s="14" t="s">
        <v>63</v>
      </c>
      <c r="B22" s="14" t="s">
        <v>30</v>
      </c>
      <c r="C22" s="14" t="s">
        <v>63</v>
      </c>
      <c r="D22" s="14" t="s">
        <v>63</v>
      </c>
      <c r="E22" s="14" t="s">
        <v>63</v>
      </c>
      <c r="F22" s="14" t="s">
        <v>192</v>
      </c>
      <c r="G22" s="1">
        <v>42180</v>
      </c>
      <c r="H22" s="14">
        <v>16</v>
      </c>
      <c r="I22" s="14">
        <v>19</v>
      </c>
      <c r="J22" s="14"/>
      <c r="K22" s="14">
        <v>1</v>
      </c>
    </row>
    <row r="23" spans="1:11" x14ac:dyDescent="0.25">
      <c r="A23" s="14" t="s">
        <v>63</v>
      </c>
      <c r="B23" s="14" t="s">
        <v>30</v>
      </c>
      <c r="C23" s="14" t="s">
        <v>63</v>
      </c>
      <c r="D23" s="14" t="s">
        <v>63</v>
      </c>
      <c r="E23" s="14" t="s">
        <v>63</v>
      </c>
      <c r="F23" s="14" t="s">
        <v>192</v>
      </c>
      <c r="G23" s="1">
        <v>42181</v>
      </c>
      <c r="H23" s="14">
        <v>16</v>
      </c>
      <c r="I23" s="14">
        <v>19</v>
      </c>
      <c r="J23" s="14">
        <v>25</v>
      </c>
      <c r="K23" s="14">
        <v>0</v>
      </c>
    </row>
    <row r="24" spans="1:11" x14ac:dyDescent="0.25">
      <c r="A24" s="14" t="s">
        <v>63</v>
      </c>
      <c r="B24" s="14" t="s">
        <v>30</v>
      </c>
      <c r="C24" s="14" t="s">
        <v>63</v>
      </c>
      <c r="D24" s="14" t="s">
        <v>63</v>
      </c>
      <c r="E24" s="14" t="s">
        <v>63</v>
      </c>
      <c r="F24" s="14" t="s">
        <v>192</v>
      </c>
      <c r="G24" s="1">
        <v>42185</v>
      </c>
      <c r="H24" s="14">
        <v>16</v>
      </c>
      <c r="I24" s="14">
        <v>19</v>
      </c>
      <c r="J24" s="14"/>
      <c r="K24" s="14">
        <v>1</v>
      </c>
    </row>
    <row r="25" spans="1:11" x14ac:dyDescent="0.25">
      <c r="A25" s="14" t="s">
        <v>63</v>
      </c>
      <c r="B25" s="14" t="s">
        <v>30</v>
      </c>
      <c r="C25" s="14" t="s">
        <v>63</v>
      </c>
      <c r="D25" s="14" t="s">
        <v>63</v>
      </c>
      <c r="E25" s="14" t="s">
        <v>63</v>
      </c>
      <c r="F25" s="14" t="s">
        <v>192</v>
      </c>
      <c r="G25" s="1">
        <v>42186</v>
      </c>
      <c r="H25" s="14">
        <v>16</v>
      </c>
      <c r="I25" s="14">
        <v>19</v>
      </c>
      <c r="J25" s="14">
        <v>25</v>
      </c>
      <c r="K25" s="14">
        <v>0</v>
      </c>
    </row>
    <row r="26" spans="1:11" x14ac:dyDescent="0.25">
      <c r="A26" s="14" t="s">
        <v>63</v>
      </c>
      <c r="B26" s="14" t="s">
        <v>30</v>
      </c>
      <c r="C26" s="14" t="s">
        <v>63</v>
      </c>
      <c r="D26" s="14" t="s">
        <v>63</v>
      </c>
      <c r="E26" s="14" t="s">
        <v>63</v>
      </c>
      <c r="F26" s="14" t="s">
        <v>192</v>
      </c>
      <c r="G26" s="1">
        <v>42201</v>
      </c>
      <c r="H26" s="14">
        <v>17</v>
      </c>
      <c r="I26" s="14">
        <v>19</v>
      </c>
      <c r="J26" s="14"/>
      <c r="K26" s="14">
        <v>1</v>
      </c>
    </row>
    <row r="27" spans="1:11" x14ac:dyDescent="0.25">
      <c r="A27" s="14" t="s">
        <v>63</v>
      </c>
      <c r="B27" s="14" t="s">
        <v>30</v>
      </c>
      <c r="C27" s="14" t="s">
        <v>63</v>
      </c>
      <c r="D27" s="14" t="s">
        <v>63</v>
      </c>
      <c r="E27" s="14" t="s">
        <v>63</v>
      </c>
      <c r="F27" s="14" t="s">
        <v>192</v>
      </c>
      <c r="G27" s="1">
        <v>42213</v>
      </c>
      <c r="H27" s="14">
        <v>16</v>
      </c>
      <c r="I27" s="14">
        <v>19</v>
      </c>
      <c r="J27" s="14">
        <v>25</v>
      </c>
      <c r="K27" s="14">
        <v>0</v>
      </c>
    </row>
    <row r="28" spans="1:11" x14ac:dyDescent="0.25">
      <c r="A28" s="14" t="s">
        <v>63</v>
      </c>
      <c r="B28" s="14" t="s">
        <v>30</v>
      </c>
      <c r="C28" s="14" t="s">
        <v>63</v>
      </c>
      <c r="D28" s="14" t="s">
        <v>63</v>
      </c>
      <c r="E28" s="14" t="s">
        <v>63</v>
      </c>
      <c r="F28" s="14" t="s">
        <v>192</v>
      </c>
      <c r="G28" s="1">
        <v>42214</v>
      </c>
      <c r="H28" s="14">
        <v>16</v>
      </c>
      <c r="I28" s="14">
        <v>19</v>
      </c>
      <c r="J28" s="14">
        <v>25</v>
      </c>
      <c r="K28" s="14">
        <v>0</v>
      </c>
    </row>
    <row r="29" spans="1:11" x14ac:dyDescent="0.25">
      <c r="A29" s="14" t="s">
        <v>63</v>
      </c>
      <c r="B29" s="14" t="s">
        <v>30</v>
      </c>
      <c r="C29" s="14" t="s">
        <v>63</v>
      </c>
      <c r="D29" s="14" t="s">
        <v>63</v>
      </c>
      <c r="E29" s="14" t="s">
        <v>63</v>
      </c>
      <c r="F29" s="14" t="s">
        <v>192</v>
      </c>
      <c r="G29" s="1">
        <v>42215</v>
      </c>
      <c r="H29" s="14">
        <v>16</v>
      </c>
      <c r="I29" s="14">
        <v>19</v>
      </c>
      <c r="J29" s="14"/>
      <c r="K29" s="14">
        <v>1</v>
      </c>
    </row>
    <row r="30" spans="1:11" x14ac:dyDescent="0.25">
      <c r="A30" s="14" t="s">
        <v>63</v>
      </c>
      <c r="B30" s="14" t="s">
        <v>30</v>
      </c>
      <c r="C30" s="14" t="s">
        <v>63</v>
      </c>
      <c r="D30" s="14" t="s">
        <v>63</v>
      </c>
      <c r="E30" s="14" t="s">
        <v>63</v>
      </c>
      <c r="F30" s="14" t="s">
        <v>192</v>
      </c>
      <c r="G30" s="1">
        <v>42233</v>
      </c>
      <c r="H30" s="14">
        <v>16</v>
      </c>
      <c r="I30" s="14">
        <v>19</v>
      </c>
      <c r="J30" s="14">
        <v>24</v>
      </c>
      <c r="K30" s="14">
        <v>0</v>
      </c>
    </row>
    <row r="31" spans="1:11" x14ac:dyDescent="0.25">
      <c r="A31" s="14" t="s">
        <v>63</v>
      </c>
      <c r="B31" s="14" t="s">
        <v>30</v>
      </c>
      <c r="C31" s="14" t="s">
        <v>63</v>
      </c>
      <c r="D31" s="14" t="s">
        <v>63</v>
      </c>
      <c r="E31" s="14" t="s">
        <v>63</v>
      </c>
      <c r="F31" s="14" t="s">
        <v>192</v>
      </c>
      <c r="G31" s="1">
        <v>42234</v>
      </c>
      <c r="H31" s="14">
        <v>16</v>
      </c>
      <c r="I31" s="14">
        <v>19</v>
      </c>
      <c r="J31" s="14"/>
      <c r="K31" s="14">
        <v>1</v>
      </c>
    </row>
    <row r="32" spans="1:11" x14ac:dyDescent="0.25">
      <c r="A32" s="14" t="s">
        <v>63</v>
      </c>
      <c r="B32" s="14" t="s">
        <v>30</v>
      </c>
      <c r="C32" s="14" t="s">
        <v>63</v>
      </c>
      <c r="D32" s="14" t="s">
        <v>63</v>
      </c>
      <c r="E32" s="14" t="s">
        <v>63</v>
      </c>
      <c r="F32" s="14" t="s">
        <v>192</v>
      </c>
      <c r="G32" s="1">
        <v>42242</v>
      </c>
      <c r="H32" s="14">
        <v>16</v>
      </c>
      <c r="I32" s="14">
        <v>19</v>
      </c>
      <c r="J32" s="14"/>
      <c r="K32" s="14">
        <v>1</v>
      </c>
    </row>
    <row r="33" spans="1:11" x14ac:dyDescent="0.25">
      <c r="A33" s="14" t="s">
        <v>63</v>
      </c>
      <c r="B33" s="14" t="s">
        <v>30</v>
      </c>
      <c r="C33" s="14" t="s">
        <v>63</v>
      </c>
      <c r="D33" s="14" t="s">
        <v>63</v>
      </c>
      <c r="E33" s="14" t="s">
        <v>63</v>
      </c>
      <c r="F33" s="14" t="s">
        <v>192</v>
      </c>
      <c r="G33" s="1">
        <v>42243</v>
      </c>
      <c r="H33" s="14">
        <v>16</v>
      </c>
      <c r="I33" s="14">
        <v>19</v>
      </c>
      <c r="J33" s="14"/>
      <c r="K33" s="14">
        <v>1</v>
      </c>
    </row>
    <row r="34" spans="1:11" x14ac:dyDescent="0.25">
      <c r="A34" s="14" t="s">
        <v>63</v>
      </c>
      <c r="B34" s="14" t="s">
        <v>30</v>
      </c>
      <c r="C34" s="14" t="s">
        <v>63</v>
      </c>
      <c r="D34" s="14" t="s">
        <v>63</v>
      </c>
      <c r="E34" s="14" t="s">
        <v>63</v>
      </c>
      <c r="F34" s="14" t="s">
        <v>192</v>
      </c>
      <c r="G34" s="1">
        <v>42256</v>
      </c>
      <c r="H34" s="14">
        <v>16</v>
      </c>
      <c r="I34" s="14">
        <v>19</v>
      </c>
      <c r="J34" s="14"/>
      <c r="K34" s="14">
        <v>1</v>
      </c>
    </row>
    <row r="35" spans="1:11" x14ac:dyDescent="0.25">
      <c r="A35" s="14" t="s">
        <v>63</v>
      </c>
      <c r="B35" s="14" t="s">
        <v>30</v>
      </c>
      <c r="C35" s="14" t="s">
        <v>63</v>
      </c>
      <c r="D35" s="14" t="s">
        <v>63</v>
      </c>
      <c r="E35" s="14" t="s">
        <v>63</v>
      </c>
      <c r="F35" s="14" t="s">
        <v>192</v>
      </c>
      <c r="G35" s="1">
        <v>42257</v>
      </c>
      <c r="H35" s="14">
        <v>16</v>
      </c>
      <c r="I35" s="14">
        <v>19</v>
      </c>
      <c r="J35" s="14"/>
      <c r="K35" s="14">
        <v>1</v>
      </c>
    </row>
    <row r="36" spans="1:11" x14ac:dyDescent="0.25">
      <c r="A36" s="14" t="s">
        <v>63</v>
      </c>
      <c r="B36" s="14" t="s">
        <v>30</v>
      </c>
      <c r="C36" s="14" t="s">
        <v>63</v>
      </c>
      <c r="D36" s="14" t="s">
        <v>63</v>
      </c>
      <c r="E36" s="14" t="s">
        <v>63</v>
      </c>
      <c r="F36" s="14" t="s">
        <v>192</v>
      </c>
      <c r="G36" s="1">
        <v>42258</v>
      </c>
      <c r="H36" s="14">
        <v>16</v>
      </c>
      <c r="I36" s="14">
        <v>19</v>
      </c>
      <c r="J36" s="14">
        <v>23</v>
      </c>
      <c r="K36" s="14">
        <v>0</v>
      </c>
    </row>
    <row r="37" spans="1:11" x14ac:dyDescent="0.25">
      <c r="A37" s="14" t="s">
        <v>63</v>
      </c>
      <c r="B37" s="14" t="s">
        <v>30</v>
      </c>
      <c r="C37" s="14" t="s">
        <v>63</v>
      </c>
      <c r="D37" s="14" t="s">
        <v>63</v>
      </c>
      <c r="E37" s="14" t="s">
        <v>63</v>
      </c>
      <c r="F37" s="14" t="s">
        <v>192</v>
      </c>
      <c r="G37" s="1" t="s">
        <v>181</v>
      </c>
      <c r="H37" s="14">
        <v>16</v>
      </c>
      <c r="I37" s="14">
        <v>19</v>
      </c>
      <c r="J37" s="14">
        <v>24</v>
      </c>
      <c r="K37" s="14">
        <v>0</v>
      </c>
    </row>
    <row r="38" spans="1:11" x14ac:dyDescent="0.25">
      <c r="A38" s="14" t="s">
        <v>63</v>
      </c>
      <c r="B38" s="14" t="s">
        <v>38</v>
      </c>
      <c r="C38" s="14" t="s">
        <v>63</v>
      </c>
      <c r="D38" s="14" t="s">
        <v>63</v>
      </c>
      <c r="E38" s="14" t="s">
        <v>63</v>
      </c>
      <c r="F38" s="14" t="s">
        <v>191</v>
      </c>
      <c r="G38" s="1">
        <v>42167</v>
      </c>
      <c r="H38" s="14">
        <v>16</v>
      </c>
      <c r="I38" s="14">
        <v>19</v>
      </c>
      <c r="J38" s="14"/>
      <c r="K38" s="14">
        <v>1</v>
      </c>
    </row>
    <row r="39" spans="1:11" x14ac:dyDescent="0.25">
      <c r="A39" s="14" t="s">
        <v>63</v>
      </c>
      <c r="B39" s="14" t="s">
        <v>38</v>
      </c>
      <c r="C39" s="14" t="s">
        <v>63</v>
      </c>
      <c r="D39" s="14" t="s">
        <v>63</v>
      </c>
      <c r="E39" s="14" t="s">
        <v>63</v>
      </c>
      <c r="F39" s="14" t="s">
        <v>191</v>
      </c>
      <c r="G39" s="1">
        <v>42180</v>
      </c>
      <c r="H39" s="14">
        <v>16</v>
      </c>
      <c r="I39" s="14">
        <v>19</v>
      </c>
      <c r="J39" s="14">
        <v>57</v>
      </c>
      <c r="K39" s="14">
        <v>0</v>
      </c>
    </row>
    <row r="40" spans="1:11" x14ac:dyDescent="0.25">
      <c r="A40" s="14" t="s">
        <v>63</v>
      </c>
      <c r="B40" s="14" t="s">
        <v>38</v>
      </c>
      <c r="C40" s="14" t="s">
        <v>63</v>
      </c>
      <c r="D40" s="14" t="s">
        <v>63</v>
      </c>
      <c r="E40" s="14" t="s">
        <v>63</v>
      </c>
      <c r="F40" s="14" t="s">
        <v>191</v>
      </c>
      <c r="G40" s="1">
        <v>42181</v>
      </c>
      <c r="H40" s="14">
        <v>16</v>
      </c>
      <c r="I40" s="14">
        <v>19</v>
      </c>
      <c r="J40" s="14">
        <v>57</v>
      </c>
      <c r="K40" s="14">
        <v>0</v>
      </c>
    </row>
    <row r="41" spans="1:11" x14ac:dyDescent="0.25">
      <c r="A41" s="14" t="s">
        <v>63</v>
      </c>
      <c r="B41" s="14" t="s">
        <v>38</v>
      </c>
      <c r="C41" s="14" t="s">
        <v>63</v>
      </c>
      <c r="D41" s="14" t="s">
        <v>63</v>
      </c>
      <c r="E41" s="14" t="s">
        <v>63</v>
      </c>
      <c r="F41" s="14" t="s">
        <v>191</v>
      </c>
      <c r="G41" s="1">
        <v>42185</v>
      </c>
      <c r="H41" s="14">
        <v>16</v>
      </c>
      <c r="I41" s="14">
        <v>19</v>
      </c>
      <c r="J41" s="14"/>
      <c r="K41" s="14">
        <v>1</v>
      </c>
    </row>
    <row r="42" spans="1:11" x14ac:dyDescent="0.25">
      <c r="A42" s="14" t="s">
        <v>63</v>
      </c>
      <c r="B42" s="14" t="s">
        <v>38</v>
      </c>
      <c r="C42" s="14" t="s">
        <v>63</v>
      </c>
      <c r="D42" s="14" t="s">
        <v>63</v>
      </c>
      <c r="E42" s="14" t="s">
        <v>63</v>
      </c>
      <c r="F42" s="14" t="s">
        <v>191</v>
      </c>
      <c r="G42" s="1">
        <v>42186</v>
      </c>
      <c r="H42" s="14">
        <v>16</v>
      </c>
      <c r="I42" s="14">
        <v>19</v>
      </c>
      <c r="J42" s="14"/>
      <c r="K42" s="14">
        <v>1</v>
      </c>
    </row>
    <row r="43" spans="1:11" x14ac:dyDescent="0.25">
      <c r="A43" s="14" t="s">
        <v>63</v>
      </c>
      <c r="B43" s="14" t="s">
        <v>38</v>
      </c>
      <c r="C43" s="14" t="s">
        <v>63</v>
      </c>
      <c r="D43" s="14" t="s">
        <v>63</v>
      </c>
      <c r="E43" s="14" t="s">
        <v>63</v>
      </c>
      <c r="F43" s="14" t="s">
        <v>191</v>
      </c>
      <c r="G43" s="1">
        <v>42201</v>
      </c>
      <c r="H43" s="14">
        <v>17</v>
      </c>
      <c r="I43" s="14">
        <v>19</v>
      </c>
      <c r="J43" s="14"/>
      <c r="K43" s="14">
        <v>1</v>
      </c>
    </row>
    <row r="44" spans="1:11" x14ac:dyDescent="0.25">
      <c r="A44" s="14" t="s">
        <v>63</v>
      </c>
      <c r="B44" s="14" t="s">
        <v>38</v>
      </c>
      <c r="C44" s="14" t="s">
        <v>63</v>
      </c>
      <c r="D44" s="14" t="s">
        <v>63</v>
      </c>
      <c r="E44" s="14" t="s">
        <v>63</v>
      </c>
      <c r="F44" s="14" t="s">
        <v>191</v>
      </c>
      <c r="G44" s="1">
        <v>42213</v>
      </c>
      <c r="H44" s="14">
        <v>16</v>
      </c>
      <c r="I44" s="14">
        <v>19</v>
      </c>
      <c r="J44" s="14"/>
      <c r="K44" s="14">
        <v>1</v>
      </c>
    </row>
    <row r="45" spans="1:11" x14ac:dyDescent="0.25">
      <c r="A45" s="14" t="s">
        <v>63</v>
      </c>
      <c r="B45" s="14" t="s">
        <v>38</v>
      </c>
      <c r="C45" s="14" t="s">
        <v>63</v>
      </c>
      <c r="D45" s="14" t="s">
        <v>63</v>
      </c>
      <c r="E45" s="14" t="s">
        <v>63</v>
      </c>
      <c r="F45" s="14" t="s">
        <v>191</v>
      </c>
      <c r="G45" s="1">
        <v>42214</v>
      </c>
      <c r="H45" s="14">
        <v>16</v>
      </c>
      <c r="I45" s="14">
        <v>19</v>
      </c>
      <c r="J45" s="14"/>
      <c r="K45" s="14">
        <v>1</v>
      </c>
    </row>
    <row r="46" spans="1:11" x14ac:dyDescent="0.25">
      <c r="A46" s="14" t="s">
        <v>63</v>
      </c>
      <c r="B46" s="14" t="s">
        <v>38</v>
      </c>
      <c r="C46" s="14" t="s">
        <v>63</v>
      </c>
      <c r="D46" s="14" t="s">
        <v>63</v>
      </c>
      <c r="E46" s="14" t="s">
        <v>63</v>
      </c>
      <c r="F46" s="14" t="s">
        <v>191</v>
      </c>
      <c r="G46" s="1">
        <v>42215</v>
      </c>
      <c r="H46" s="14">
        <v>16</v>
      </c>
      <c r="I46" s="14">
        <v>19</v>
      </c>
      <c r="J46" s="14"/>
      <c r="K46" s="14">
        <v>1</v>
      </c>
    </row>
    <row r="47" spans="1:11" x14ac:dyDescent="0.25">
      <c r="A47" s="14" t="s">
        <v>63</v>
      </c>
      <c r="B47" s="14" t="s">
        <v>38</v>
      </c>
      <c r="C47" s="14" t="s">
        <v>63</v>
      </c>
      <c r="D47" s="14" t="s">
        <v>63</v>
      </c>
      <c r="E47" s="14" t="s">
        <v>63</v>
      </c>
      <c r="F47" s="14" t="s">
        <v>191</v>
      </c>
      <c r="G47" s="1">
        <v>42233</v>
      </c>
      <c r="H47" s="14">
        <v>16</v>
      </c>
      <c r="I47" s="14">
        <v>19</v>
      </c>
      <c r="J47" s="14"/>
      <c r="K47" s="14">
        <v>1</v>
      </c>
    </row>
    <row r="48" spans="1:11" x14ac:dyDescent="0.25">
      <c r="A48" s="14" t="s">
        <v>63</v>
      </c>
      <c r="B48" s="14" t="s">
        <v>38</v>
      </c>
      <c r="C48" s="14" t="s">
        <v>63</v>
      </c>
      <c r="D48" s="14" t="s">
        <v>63</v>
      </c>
      <c r="E48" s="14" t="s">
        <v>63</v>
      </c>
      <c r="F48" s="14" t="s">
        <v>191</v>
      </c>
      <c r="G48" s="1">
        <v>42234</v>
      </c>
      <c r="H48" s="14">
        <v>16</v>
      </c>
      <c r="I48" s="14">
        <v>19</v>
      </c>
      <c r="J48" s="14"/>
      <c r="K48" s="14">
        <v>1</v>
      </c>
    </row>
    <row r="49" spans="1:11" x14ac:dyDescent="0.25">
      <c r="A49" s="14" t="s">
        <v>63</v>
      </c>
      <c r="B49" s="14" t="s">
        <v>38</v>
      </c>
      <c r="C49" s="14" t="s">
        <v>63</v>
      </c>
      <c r="D49" s="14" t="s">
        <v>63</v>
      </c>
      <c r="E49" s="14" t="s">
        <v>63</v>
      </c>
      <c r="F49" s="14" t="s">
        <v>191</v>
      </c>
      <c r="G49" s="1">
        <v>42242</v>
      </c>
      <c r="H49" s="14">
        <v>16</v>
      </c>
      <c r="I49" s="14">
        <v>19</v>
      </c>
      <c r="J49" s="14"/>
      <c r="K49" s="14">
        <v>1</v>
      </c>
    </row>
    <row r="50" spans="1:11" x14ac:dyDescent="0.25">
      <c r="A50" s="14" t="s">
        <v>63</v>
      </c>
      <c r="B50" s="14" t="s">
        <v>38</v>
      </c>
      <c r="C50" s="14" t="s">
        <v>63</v>
      </c>
      <c r="D50" s="14" t="s">
        <v>63</v>
      </c>
      <c r="E50" s="14" t="s">
        <v>63</v>
      </c>
      <c r="F50" s="14" t="s">
        <v>191</v>
      </c>
      <c r="G50" s="1">
        <v>42243</v>
      </c>
      <c r="H50" s="14">
        <v>16</v>
      </c>
      <c r="I50" s="14">
        <v>19</v>
      </c>
      <c r="J50" s="14"/>
      <c r="K50" s="14">
        <v>1</v>
      </c>
    </row>
    <row r="51" spans="1:11" x14ac:dyDescent="0.25">
      <c r="A51" s="14" t="s">
        <v>63</v>
      </c>
      <c r="B51" s="14" t="s">
        <v>38</v>
      </c>
      <c r="C51" s="14" t="s">
        <v>63</v>
      </c>
      <c r="D51" s="14" t="s">
        <v>63</v>
      </c>
      <c r="E51" s="14" t="s">
        <v>63</v>
      </c>
      <c r="F51" s="14" t="s">
        <v>191</v>
      </c>
      <c r="G51" s="1">
        <v>42256</v>
      </c>
      <c r="H51" s="14">
        <v>16</v>
      </c>
      <c r="I51" s="14">
        <v>19</v>
      </c>
      <c r="J51" s="14"/>
      <c r="K51" s="14">
        <v>1</v>
      </c>
    </row>
    <row r="52" spans="1:11" x14ac:dyDescent="0.25">
      <c r="A52" s="14" t="s">
        <v>63</v>
      </c>
      <c r="B52" s="14" t="s">
        <v>38</v>
      </c>
      <c r="C52" s="14" t="s">
        <v>63</v>
      </c>
      <c r="D52" s="14" t="s">
        <v>63</v>
      </c>
      <c r="E52" s="14" t="s">
        <v>63</v>
      </c>
      <c r="F52" s="14" t="s">
        <v>191</v>
      </c>
      <c r="G52" s="1">
        <v>42257</v>
      </c>
      <c r="H52" s="14">
        <v>16</v>
      </c>
      <c r="I52" s="14">
        <v>19</v>
      </c>
      <c r="J52" s="14"/>
      <c r="K52" s="14">
        <v>1</v>
      </c>
    </row>
    <row r="53" spans="1:11" x14ac:dyDescent="0.25">
      <c r="A53" s="14" t="s">
        <v>63</v>
      </c>
      <c r="B53" s="14" t="s">
        <v>38</v>
      </c>
      <c r="C53" s="14" t="s">
        <v>63</v>
      </c>
      <c r="D53" s="14" t="s">
        <v>63</v>
      </c>
      <c r="E53" s="14" t="s">
        <v>63</v>
      </c>
      <c r="F53" s="14" t="s">
        <v>191</v>
      </c>
      <c r="G53" s="1">
        <v>42258</v>
      </c>
      <c r="H53" s="14">
        <v>16</v>
      </c>
      <c r="I53" s="14">
        <v>19</v>
      </c>
      <c r="J53" s="14"/>
      <c r="K53" s="14">
        <v>1</v>
      </c>
    </row>
    <row r="54" spans="1:11" x14ac:dyDescent="0.25">
      <c r="A54" s="14" t="s">
        <v>63</v>
      </c>
      <c r="B54" s="14" t="s">
        <v>38</v>
      </c>
      <c r="C54" s="14" t="s">
        <v>63</v>
      </c>
      <c r="D54" s="14" t="s">
        <v>63</v>
      </c>
      <c r="E54" s="14" t="s">
        <v>63</v>
      </c>
      <c r="F54" s="14" t="s">
        <v>191</v>
      </c>
      <c r="G54" s="1" t="s">
        <v>181</v>
      </c>
      <c r="H54" s="14">
        <v>16</v>
      </c>
      <c r="I54" s="14">
        <v>19</v>
      </c>
      <c r="J54" s="14"/>
      <c r="K54" s="14">
        <v>1</v>
      </c>
    </row>
    <row r="55" spans="1:11" x14ac:dyDescent="0.25">
      <c r="A55" s="14" t="s">
        <v>63</v>
      </c>
      <c r="B55" s="14" t="s">
        <v>38</v>
      </c>
      <c r="C55" s="14" t="s">
        <v>63</v>
      </c>
      <c r="D55" s="14" t="s">
        <v>63</v>
      </c>
      <c r="E55" s="14" t="s">
        <v>63</v>
      </c>
      <c r="F55" s="14" t="s">
        <v>192</v>
      </c>
      <c r="G55" s="1">
        <v>42163</v>
      </c>
      <c r="H55" s="14">
        <v>16</v>
      </c>
      <c r="I55" s="14">
        <v>19</v>
      </c>
      <c r="J55" s="14"/>
      <c r="K55" s="14">
        <v>1</v>
      </c>
    </row>
    <row r="56" spans="1:11" x14ac:dyDescent="0.25">
      <c r="A56" s="14" t="s">
        <v>63</v>
      </c>
      <c r="B56" s="14" t="s">
        <v>38</v>
      </c>
      <c r="C56" s="14" t="s">
        <v>63</v>
      </c>
      <c r="D56" s="14" t="s">
        <v>63</v>
      </c>
      <c r="E56" s="14" t="s">
        <v>63</v>
      </c>
      <c r="F56" s="14" t="s">
        <v>192</v>
      </c>
      <c r="G56" s="1">
        <v>42167</v>
      </c>
      <c r="H56" s="14">
        <v>16</v>
      </c>
      <c r="I56" s="14">
        <v>19</v>
      </c>
      <c r="J56" s="14"/>
      <c r="K56" s="14">
        <v>1</v>
      </c>
    </row>
    <row r="57" spans="1:11" x14ac:dyDescent="0.25">
      <c r="A57" s="14" t="s">
        <v>63</v>
      </c>
      <c r="B57" s="14" t="s">
        <v>38</v>
      </c>
      <c r="C57" s="14" t="s">
        <v>63</v>
      </c>
      <c r="D57" s="14" t="s">
        <v>63</v>
      </c>
      <c r="E57" s="14" t="s">
        <v>63</v>
      </c>
      <c r="F57" s="14" t="s">
        <v>192</v>
      </c>
      <c r="G57" s="1">
        <v>42180</v>
      </c>
      <c r="H57" s="14">
        <v>16</v>
      </c>
      <c r="I57" s="14">
        <v>19</v>
      </c>
      <c r="J57" s="14"/>
      <c r="K57" s="14">
        <v>1</v>
      </c>
    </row>
    <row r="58" spans="1:11" x14ac:dyDescent="0.25">
      <c r="A58" s="14" t="s">
        <v>63</v>
      </c>
      <c r="B58" s="14" t="s">
        <v>38</v>
      </c>
      <c r="C58" s="14" t="s">
        <v>63</v>
      </c>
      <c r="D58" s="14" t="s">
        <v>63</v>
      </c>
      <c r="E58" s="14" t="s">
        <v>63</v>
      </c>
      <c r="F58" s="14" t="s">
        <v>192</v>
      </c>
      <c r="G58" s="1">
        <v>42181</v>
      </c>
      <c r="H58" s="14">
        <v>16</v>
      </c>
      <c r="I58" s="14">
        <v>19</v>
      </c>
      <c r="J58" s="14"/>
      <c r="K58" s="14">
        <v>1</v>
      </c>
    </row>
    <row r="59" spans="1:11" x14ac:dyDescent="0.25">
      <c r="A59" s="14" t="s">
        <v>63</v>
      </c>
      <c r="B59" s="14" t="s">
        <v>38</v>
      </c>
      <c r="C59" s="14" t="s">
        <v>63</v>
      </c>
      <c r="D59" s="14" t="s">
        <v>63</v>
      </c>
      <c r="E59" s="14" t="s">
        <v>63</v>
      </c>
      <c r="F59" s="14" t="s">
        <v>192</v>
      </c>
      <c r="G59" s="1">
        <v>42185</v>
      </c>
      <c r="H59" s="14">
        <v>16</v>
      </c>
      <c r="I59" s="14">
        <v>19</v>
      </c>
      <c r="J59" s="14"/>
      <c r="K59" s="14">
        <v>1</v>
      </c>
    </row>
    <row r="60" spans="1:11" x14ac:dyDescent="0.25">
      <c r="A60" s="14" t="s">
        <v>63</v>
      </c>
      <c r="B60" s="14" t="s">
        <v>38</v>
      </c>
      <c r="C60" s="14" t="s">
        <v>63</v>
      </c>
      <c r="D60" s="14" t="s">
        <v>63</v>
      </c>
      <c r="E60" s="14" t="s">
        <v>63</v>
      </c>
      <c r="F60" s="14" t="s">
        <v>192</v>
      </c>
      <c r="G60" s="1">
        <v>42186</v>
      </c>
      <c r="H60" s="14">
        <v>16</v>
      </c>
      <c r="I60" s="14">
        <v>19</v>
      </c>
      <c r="J60" s="14"/>
      <c r="K60" s="14">
        <v>1</v>
      </c>
    </row>
    <row r="61" spans="1:11" x14ac:dyDescent="0.25">
      <c r="A61" s="14" t="s">
        <v>63</v>
      </c>
      <c r="B61" s="14" t="s">
        <v>38</v>
      </c>
      <c r="C61" s="14" t="s">
        <v>63</v>
      </c>
      <c r="D61" s="14" t="s">
        <v>63</v>
      </c>
      <c r="E61" s="14" t="s">
        <v>63</v>
      </c>
      <c r="F61" s="14" t="s">
        <v>192</v>
      </c>
      <c r="G61" s="1">
        <v>42201</v>
      </c>
      <c r="H61" s="14">
        <v>17</v>
      </c>
      <c r="I61" s="14">
        <v>19</v>
      </c>
      <c r="J61" s="14"/>
      <c r="K61" s="14">
        <v>1</v>
      </c>
    </row>
    <row r="62" spans="1:11" x14ac:dyDescent="0.25">
      <c r="A62" s="14" t="s">
        <v>63</v>
      </c>
      <c r="B62" s="14" t="s">
        <v>38</v>
      </c>
      <c r="C62" s="14" t="s">
        <v>63</v>
      </c>
      <c r="D62" s="14" t="s">
        <v>63</v>
      </c>
      <c r="E62" s="14" t="s">
        <v>63</v>
      </c>
      <c r="F62" s="14" t="s">
        <v>192</v>
      </c>
      <c r="G62" s="1">
        <v>42213</v>
      </c>
      <c r="H62" s="14">
        <v>16</v>
      </c>
      <c r="I62" s="14">
        <v>19</v>
      </c>
      <c r="J62" s="14"/>
      <c r="K62" s="14">
        <v>1</v>
      </c>
    </row>
    <row r="63" spans="1:11" x14ac:dyDescent="0.25">
      <c r="A63" s="14" t="s">
        <v>63</v>
      </c>
      <c r="B63" s="14" t="s">
        <v>38</v>
      </c>
      <c r="C63" s="14" t="s">
        <v>63</v>
      </c>
      <c r="D63" s="14" t="s">
        <v>63</v>
      </c>
      <c r="E63" s="14" t="s">
        <v>63</v>
      </c>
      <c r="F63" s="14" t="s">
        <v>192</v>
      </c>
      <c r="G63" s="1">
        <v>42214</v>
      </c>
      <c r="H63" s="14">
        <v>16</v>
      </c>
      <c r="I63" s="14">
        <v>19</v>
      </c>
      <c r="J63" s="14"/>
      <c r="K63" s="14">
        <v>1</v>
      </c>
    </row>
    <row r="64" spans="1:11" x14ac:dyDescent="0.25">
      <c r="A64" s="14" t="s">
        <v>63</v>
      </c>
      <c r="B64" s="14" t="s">
        <v>38</v>
      </c>
      <c r="C64" s="14" t="s">
        <v>63</v>
      </c>
      <c r="D64" s="14" t="s">
        <v>63</v>
      </c>
      <c r="E64" s="14" t="s">
        <v>63</v>
      </c>
      <c r="F64" s="14" t="s">
        <v>192</v>
      </c>
      <c r="G64" s="1">
        <v>42215</v>
      </c>
      <c r="H64" s="14">
        <v>16</v>
      </c>
      <c r="I64" s="14">
        <v>19</v>
      </c>
      <c r="J64" s="14"/>
      <c r="K64" s="14">
        <v>1</v>
      </c>
    </row>
    <row r="65" spans="1:11" x14ac:dyDescent="0.25">
      <c r="A65" s="14" t="s">
        <v>63</v>
      </c>
      <c r="B65" s="14" t="s">
        <v>38</v>
      </c>
      <c r="C65" s="14" t="s">
        <v>63</v>
      </c>
      <c r="D65" s="14" t="s">
        <v>63</v>
      </c>
      <c r="E65" s="14" t="s">
        <v>63</v>
      </c>
      <c r="F65" s="14" t="s">
        <v>192</v>
      </c>
      <c r="G65" s="1">
        <v>42233</v>
      </c>
      <c r="H65" s="14">
        <v>16</v>
      </c>
      <c r="I65" s="14">
        <v>19</v>
      </c>
      <c r="J65" s="14"/>
      <c r="K65" s="14">
        <v>1</v>
      </c>
    </row>
    <row r="66" spans="1:11" x14ac:dyDescent="0.25">
      <c r="A66" s="14" t="s">
        <v>63</v>
      </c>
      <c r="B66" s="14" t="s">
        <v>38</v>
      </c>
      <c r="C66" s="14" t="s">
        <v>63</v>
      </c>
      <c r="D66" s="14" t="s">
        <v>63</v>
      </c>
      <c r="E66" s="14" t="s">
        <v>63</v>
      </c>
      <c r="F66" s="14" t="s">
        <v>192</v>
      </c>
      <c r="G66" s="1">
        <v>42234</v>
      </c>
      <c r="H66" s="14">
        <v>16</v>
      </c>
      <c r="I66" s="14">
        <v>19</v>
      </c>
      <c r="J66" s="14"/>
      <c r="K66" s="14">
        <v>1</v>
      </c>
    </row>
    <row r="67" spans="1:11" x14ac:dyDescent="0.25">
      <c r="A67" s="14" t="s">
        <v>63</v>
      </c>
      <c r="B67" s="14" t="s">
        <v>38</v>
      </c>
      <c r="C67" s="14" t="s">
        <v>63</v>
      </c>
      <c r="D67" s="14" t="s">
        <v>63</v>
      </c>
      <c r="E67" s="14" t="s">
        <v>63</v>
      </c>
      <c r="F67" s="14" t="s">
        <v>192</v>
      </c>
      <c r="G67" s="1">
        <v>42242</v>
      </c>
      <c r="H67" s="14">
        <v>16</v>
      </c>
      <c r="I67" s="14">
        <v>19</v>
      </c>
      <c r="J67" s="14"/>
      <c r="K67" s="14">
        <v>1</v>
      </c>
    </row>
    <row r="68" spans="1:11" x14ac:dyDescent="0.25">
      <c r="A68" s="14" t="s">
        <v>63</v>
      </c>
      <c r="B68" s="14" t="s">
        <v>38</v>
      </c>
      <c r="C68" s="14" t="s">
        <v>63</v>
      </c>
      <c r="D68" s="14" t="s">
        <v>63</v>
      </c>
      <c r="E68" s="14" t="s">
        <v>63</v>
      </c>
      <c r="F68" s="14" t="s">
        <v>192</v>
      </c>
      <c r="G68" s="1">
        <v>42243</v>
      </c>
      <c r="H68" s="14">
        <v>16</v>
      </c>
      <c r="I68" s="14">
        <v>19</v>
      </c>
      <c r="J68" s="14"/>
      <c r="K68" s="14">
        <v>1</v>
      </c>
    </row>
    <row r="69" spans="1:11" x14ac:dyDescent="0.25">
      <c r="A69" s="14" t="s">
        <v>63</v>
      </c>
      <c r="B69" s="14" t="s">
        <v>38</v>
      </c>
      <c r="C69" s="14" t="s">
        <v>63</v>
      </c>
      <c r="D69" s="14" t="s">
        <v>63</v>
      </c>
      <c r="E69" s="14" t="s">
        <v>63</v>
      </c>
      <c r="F69" s="14" t="s">
        <v>192</v>
      </c>
      <c r="G69" s="1">
        <v>42256</v>
      </c>
      <c r="H69" s="14">
        <v>16</v>
      </c>
      <c r="I69" s="14">
        <v>19</v>
      </c>
      <c r="J69" s="14"/>
      <c r="K69" s="14">
        <v>1</v>
      </c>
    </row>
    <row r="70" spans="1:11" x14ac:dyDescent="0.25">
      <c r="A70" s="14" t="s">
        <v>63</v>
      </c>
      <c r="B70" s="14" t="s">
        <v>38</v>
      </c>
      <c r="C70" s="14" t="s">
        <v>63</v>
      </c>
      <c r="D70" s="14" t="s">
        <v>63</v>
      </c>
      <c r="E70" s="14" t="s">
        <v>63</v>
      </c>
      <c r="F70" s="14" t="s">
        <v>192</v>
      </c>
      <c r="G70" s="1">
        <v>42257</v>
      </c>
      <c r="H70" s="14">
        <v>16</v>
      </c>
      <c r="I70" s="14">
        <v>19</v>
      </c>
      <c r="J70" s="14"/>
      <c r="K70" s="14">
        <v>1</v>
      </c>
    </row>
    <row r="71" spans="1:11" x14ac:dyDescent="0.25">
      <c r="A71" s="14" t="s">
        <v>63</v>
      </c>
      <c r="B71" s="14" t="s">
        <v>38</v>
      </c>
      <c r="C71" s="14" t="s">
        <v>63</v>
      </c>
      <c r="D71" s="14" t="s">
        <v>63</v>
      </c>
      <c r="E71" s="14" t="s">
        <v>63</v>
      </c>
      <c r="F71" s="14" t="s">
        <v>192</v>
      </c>
      <c r="G71" s="1">
        <v>42258</v>
      </c>
      <c r="H71" s="14">
        <v>16</v>
      </c>
      <c r="I71" s="14">
        <v>19</v>
      </c>
      <c r="J71" s="14"/>
      <c r="K71" s="14">
        <v>1</v>
      </c>
    </row>
    <row r="72" spans="1:11" x14ac:dyDescent="0.25">
      <c r="A72" s="14" t="s">
        <v>63</v>
      </c>
      <c r="B72" s="14" t="s">
        <v>38</v>
      </c>
      <c r="C72" s="14" t="s">
        <v>63</v>
      </c>
      <c r="D72" s="14" t="s">
        <v>63</v>
      </c>
      <c r="E72" s="14" t="s">
        <v>63</v>
      </c>
      <c r="F72" s="14" t="s">
        <v>192</v>
      </c>
      <c r="G72" s="1" t="s">
        <v>181</v>
      </c>
      <c r="H72" s="14">
        <v>16</v>
      </c>
      <c r="I72" s="14">
        <v>19</v>
      </c>
      <c r="J72" s="14"/>
      <c r="K72" s="14">
        <v>1</v>
      </c>
    </row>
    <row r="73" spans="1:11" x14ac:dyDescent="0.25">
      <c r="A73" s="14" t="s">
        <v>63</v>
      </c>
      <c r="B73" s="14" t="s">
        <v>31</v>
      </c>
      <c r="C73" s="14" t="s">
        <v>63</v>
      </c>
      <c r="D73" s="14" t="s">
        <v>63</v>
      </c>
      <c r="E73" s="14" t="s">
        <v>63</v>
      </c>
      <c r="F73" s="14" t="s">
        <v>191</v>
      </c>
      <c r="G73" s="1">
        <v>42167</v>
      </c>
      <c r="H73" s="14">
        <v>16</v>
      </c>
      <c r="I73" s="14">
        <v>19</v>
      </c>
      <c r="J73" s="14"/>
      <c r="K73" s="14">
        <v>1</v>
      </c>
    </row>
    <row r="74" spans="1:11" x14ac:dyDescent="0.25">
      <c r="A74" s="14" t="s">
        <v>63</v>
      </c>
      <c r="B74" s="14" t="s">
        <v>31</v>
      </c>
      <c r="C74" s="14" t="s">
        <v>63</v>
      </c>
      <c r="D74" s="14" t="s">
        <v>63</v>
      </c>
      <c r="E74" s="14" t="s">
        <v>63</v>
      </c>
      <c r="F74" s="14" t="s">
        <v>191</v>
      </c>
      <c r="G74" s="1">
        <v>42180</v>
      </c>
      <c r="H74" s="14">
        <v>16</v>
      </c>
      <c r="I74" s="14">
        <v>19</v>
      </c>
      <c r="J74" s="14"/>
      <c r="K74" s="14">
        <v>1</v>
      </c>
    </row>
    <row r="75" spans="1:11" x14ac:dyDescent="0.25">
      <c r="A75" s="14" t="s">
        <v>63</v>
      </c>
      <c r="B75" s="14" t="s">
        <v>31</v>
      </c>
      <c r="C75" s="14" t="s">
        <v>63</v>
      </c>
      <c r="D75" s="14" t="s">
        <v>63</v>
      </c>
      <c r="E75" s="14" t="s">
        <v>63</v>
      </c>
      <c r="F75" s="14" t="s">
        <v>191</v>
      </c>
      <c r="G75" s="1">
        <v>42181</v>
      </c>
      <c r="H75" s="14">
        <v>16</v>
      </c>
      <c r="I75" s="14">
        <v>19</v>
      </c>
      <c r="J75" s="14"/>
      <c r="K75" s="14">
        <v>1</v>
      </c>
    </row>
    <row r="76" spans="1:11" x14ac:dyDescent="0.25">
      <c r="A76" s="14" t="s">
        <v>63</v>
      </c>
      <c r="B76" s="14" t="s">
        <v>31</v>
      </c>
      <c r="C76" s="14" t="s">
        <v>63</v>
      </c>
      <c r="D76" s="14" t="s">
        <v>63</v>
      </c>
      <c r="E76" s="14" t="s">
        <v>63</v>
      </c>
      <c r="F76" s="14" t="s">
        <v>191</v>
      </c>
      <c r="G76" s="1">
        <v>42185</v>
      </c>
      <c r="H76" s="14">
        <v>16</v>
      </c>
      <c r="I76" s="14">
        <v>19</v>
      </c>
      <c r="J76" s="14"/>
      <c r="K76" s="14">
        <v>1</v>
      </c>
    </row>
    <row r="77" spans="1:11" x14ac:dyDescent="0.25">
      <c r="A77" s="14" t="s">
        <v>63</v>
      </c>
      <c r="B77" s="14" t="s">
        <v>31</v>
      </c>
      <c r="C77" s="14" t="s">
        <v>63</v>
      </c>
      <c r="D77" s="14" t="s">
        <v>63</v>
      </c>
      <c r="E77" s="14" t="s">
        <v>63</v>
      </c>
      <c r="F77" s="14" t="s">
        <v>191</v>
      </c>
      <c r="G77" s="1">
        <v>42186</v>
      </c>
      <c r="H77" s="14">
        <v>16</v>
      </c>
      <c r="I77" s="14">
        <v>19</v>
      </c>
      <c r="J77" s="14"/>
      <c r="K77" s="14">
        <v>1</v>
      </c>
    </row>
    <row r="78" spans="1:11" x14ac:dyDescent="0.25">
      <c r="A78" s="14" t="s">
        <v>63</v>
      </c>
      <c r="B78" s="14" t="s">
        <v>31</v>
      </c>
      <c r="C78" s="14" t="s">
        <v>63</v>
      </c>
      <c r="D78" s="14" t="s">
        <v>63</v>
      </c>
      <c r="E78" s="14" t="s">
        <v>63</v>
      </c>
      <c r="F78" s="14" t="s">
        <v>191</v>
      </c>
      <c r="G78" s="1">
        <v>42201</v>
      </c>
      <c r="H78" s="14">
        <v>17</v>
      </c>
      <c r="I78" s="14">
        <v>19</v>
      </c>
      <c r="J78" s="14"/>
      <c r="K78" s="14">
        <v>1</v>
      </c>
    </row>
    <row r="79" spans="1:11" x14ac:dyDescent="0.25">
      <c r="A79" s="14" t="s">
        <v>63</v>
      </c>
      <c r="B79" s="14" t="s">
        <v>31</v>
      </c>
      <c r="C79" s="14" t="s">
        <v>63</v>
      </c>
      <c r="D79" s="14" t="s">
        <v>63</v>
      </c>
      <c r="E79" s="14" t="s">
        <v>63</v>
      </c>
      <c r="F79" s="14" t="s">
        <v>191</v>
      </c>
      <c r="G79" s="1">
        <v>42213</v>
      </c>
      <c r="H79" s="14">
        <v>16</v>
      </c>
      <c r="I79" s="14">
        <v>19</v>
      </c>
      <c r="J79" s="14"/>
      <c r="K79" s="14">
        <v>1</v>
      </c>
    </row>
    <row r="80" spans="1:11" x14ac:dyDescent="0.25">
      <c r="A80" s="14" t="s">
        <v>63</v>
      </c>
      <c r="B80" s="14" t="s">
        <v>31</v>
      </c>
      <c r="C80" s="14" t="s">
        <v>63</v>
      </c>
      <c r="D80" s="14" t="s">
        <v>63</v>
      </c>
      <c r="E80" s="14" t="s">
        <v>63</v>
      </c>
      <c r="F80" s="14" t="s">
        <v>191</v>
      </c>
      <c r="G80" s="1">
        <v>42214</v>
      </c>
      <c r="H80" s="14">
        <v>16</v>
      </c>
      <c r="I80" s="14">
        <v>19</v>
      </c>
      <c r="J80" s="14"/>
      <c r="K80" s="14">
        <v>1</v>
      </c>
    </row>
    <row r="81" spans="1:11" x14ac:dyDescent="0.25">
      <c r="A81" s="14" t="s">
        <v>63</v>
      </c>
      <c r="B81" s="14" t="s">
        <v>31</v>
      </c>
      <c r="C81" s="14" t="s">
        <v>63</v>
      </c>
      <c r="D81" s="14" t="s">
        <v>63</v>
      </c>
      <c r="E81" s="14" t="s">
        <v>63</v>
      </c>
      <c r="F81" s="14" t="s">
        <v>191</v>
      </c>
      <c r="G81" s="1">
        <v>42215</v>
      </c>
      <c r="H81" s="14">
        <v>16</v>
      </c>
      <c r="I81" s="14">
        <v>19</v>
      </c>
      <c r="J81" s="14"/>
      <c r="K81" s="14">
        <v>1</v>
      </c>
    </row>
    <row r="82" spans="1:11" x14ac:dyDescent="0.25">
      <c r="A82" s="14" t="s">
        <v>63</v>
      </c>
      <c r="B82" s="14" t="s">
        <v>31</v>
      </c>
      <c r="C82" s="14" t="s">
        <v>63</v>
      </c>
      <c r="D82" s="14" t="s">
        <v>63</v>
      </c>
      <c r="E82" s="14" t="s">
        <v>63</v>
      </c>
      <c r="F82" s="14" t="s">
        <v>191</v>
      </c>
      <c r="G82" s="1">
        <v>42233</v>
      </c>
      <c r="H82" s="14">
        <v>16</v>
      </c>
      <c r="I82" s="14">
        <v>19</v>
      </c>
      <c r="J82" s="14"/>
      <c r="K82" s="14">
        <v>1</v>
      </c>
    </row>
    <row r="83" spans="1:11" x14ac:dyDescent="0.25">
      <c r="A83" s="14" t="s">
        <v>63</v>
      </c>
      <c r="B83" s="14" t="s">
        <v>31</v>
      </c>
      <c r="C83" s="14" t="s">
        <v>63</v>
      </c>
      <c r="D83" s="14" t="s">
        <v>63</v>
      </c>
      <c r="E83" s="14" t="s">
        <v>63</v>
      </c>
      <c r="F83" s="14" t="s">
        <v>191</v>
      </c>
      <c r="G83" s="1">
        <v>42234</v>
      </c>
      <c r="H83" s="14">
        <v>16</v>
      </c>
      <c r="I83" s="14">
        <v>19</v>
      </c>
      <c r="J83" s="14"/>
      <c r="K83" s="14">
        <v>1</v>
      </c>
    </row>
    <row r="84" spans="1:11" x14ac:dyDescent="0.25">
      <c r="A84" s="14" t="s">
        <v>63</v>
      </c>
      <c r="B84" s="14" t="s">
        <v>31</v>
      </c>
      <c r="C84" s="14" t="s">
        <v>63</v>
      </c>
      <c r="D84" s="14" t="s">
        <v>63</v>
      </c>
      <c r="E84" s="14" t="s">
        <v>63</v>
      </c>
      <c r="F84" s="14" t="s">
        <v>191</v>
      </c>
      <c r="G84" s="1">
        <v>42242</v>
      </c>
      <c r="H84" s="14">
        <v>16</v>
      </c>
      <c r="I84" s="14">
        <v>19</v>
      </c>
      <c r="J84" s="14">
        <v>17</v>
      </c>
      <c r="K84" s="14">
        <v>0</v>
      </c>
    </row>
    <row r="85" spans="1:11" x14ac:dyDescent="0.25">
      <c r="A85" s="14" t="s">
        <v>63</v>
      </c>
      <c r="B85" s="14" t="s">
        <v>31</v>
      </c>
      <c r="C85" s="14" t="s">
        <v>63</v>
      </c>
      <c r="D85" s="14" t="s">
        <v>63</v>
      </c>
      <c r="E85" s="14" t="s">
        <v>63</v>
      </c>
      <c r="F85" s="14" t="s">
        <v>191</v>
      </c>
      <c r="G85" s="1">
        <v>42243</v>
      </c>
      <c r="H85" s="14">
        <v>16</v>
      </c>
      <c r="I85" s="14">
        <v>19</v>
      </c>
      <c r="J85" s="14"/>
      <c r="K85" s="14">
        <v>1</v>
      </c>
    </row>
    <row r="86" spans="1:11" x14ac:dyDescent="0.25">
      <c r="A86" s="14" t="s">
        <v>63</v>
      </c>
      <c r="B86" s="14" t="s">
        <v>31</v>
      </c>
      <c r="C86" s="14" t="s">
        <v>63</v>
      </c>
      <c r="D86" s="14" t="s">
        <v>63</v>
      </c>
      <c r="E86" s="14" t="s">
        <v>63</v>
      </c>
      <c r="F86" s="14" t="s">
        <v>191</v>
      </c>
      <c r="G86" s="1">
        <v>42256</v>
      </c>
      <c r="H86" s="14">
        <v>16</v>
      </c>
      <c r="I86" s="14">
        <v>19</v>
      </c>
      <c r="J86" s="14"/>
      <c r="K86" s="14">
        <v>1</v>
      </c>
    </row>
    <row r="87" spans="1:11" x14ac:dyDescent="0.25">
      <c r="A87" s="14" t="s">
        <v>63</v>
      </c>
      <c r="B87" s="14" t="s">
        <v>31</v>
      </c>
      <c r="C87" s="14" t="s">
        <v>63</v>
      </c>
      <c r="D87" s="14" t="s">
        <v>63</v>
      </c>
      <c r="E87" s="14" t="s">
        <v>63</v>
      </c>
      <c r="F87" s="14" t="s">
        <v>191</v>
      </c>
      <c r="G87" s="1">
        <v>42257</v>
      </c>
      <c r="H87" s="14">
        <v>16</v>
      </c>
      <c r="I87" s="14">
        <v>19</v>
      </c>
      <c r="J87" s="14"/>
      <c r="K87" s="14">
        <v>1</v>
      </c>
    </row>
    <row r="88" spans="1:11" x14ac:dyDescent="0.25">
      <c r="A88" s="14" t="s">
        <v>63</v>
      </c>
      <c r="B88" s="14" t="s">
        <v>31</v>
      </c>
      <c r="C88" s="14" t="s">
        <v>63</v>
      </c>
      <c r="D88" s="14" t="s">
        <v>63</v>
      </c>
      <c r="E88" s="14" t="s">
        <v>63</v>
      </c>
      <c r="F88" s="14" t="s">
        <v>191</v>
      </c>
      <c r="G88" s="1">
        <v>42258</v>
      </c>
      <c r="H88" s="14">
        <v>16</v>
      </c>
      <c r="I88" s="14">
        <v>19</v>
      </c>
      <c r="J88" s="14"/>
      <c r="K88" s="14">
        <v>1</v>
      </c>
    </row>
    <row r="89" spans="1:11" x14ac:dyDescent="0.25">
      <c r="A89" s="14" t="s">
        <v>63</v>
      </c>
      <c r="B89" s="14" t="s">
        <v>31</v>
      </c>
      <c r="C89" s="14" t="s">
        <v>63</v>
      </c>
      <c r="D89" s="14" t="s">
        <v>63</v>
      </c>
      <c r="E89" s="14" t="s">
        <v>63</v>
      </c>
      <c r="F89" s="14" t="s">
        <v>191</v>
      </c>
      <c r="G89" s="1" t="s">
        <v>181</v>
      </c>
      <c r="H89" s="14">
        <v>16</v>
      </c>
      <c r="I89" s="14">
        <v>19</v>
      </c>
      <c r="J89" s="14"/>
      <c r="K89" s="14">
        <v>1</v>
      </c>
    </row>
    <row r="90" spans="1:11" x14ac:dyDescent="0.25">
      <c r="A90" s="14" t="s">
        <v>63</v>
      </c>
      <c r="B90" s="14" t="s">
        <v>31</v>
      </c>
      <c r="C90" s="14" t="s">
        <v>63</v>
      </c>
      <c r="D90" s="14" t="s">
        <v>63</v>
      </c>
      <c r="E90" s="14" t="s">
        <v>63</v>
      </c>
      <c r="F90" s="14" t="s">
        <v>192</v>
      </c>
      <c r="G90" s="1">
        <v>42163</v>
      </c>
      <c r="H90" s="14">
        <v>16</v>
      </c>
      <c r="I90" s="14">
        <v>19</v>
      </c>
      <c r="J90" s="14"/>
      <c r="K90" s="14">
        <v>1</v>
      </c>
    </row>
    <row r="91" spans="1:11" x14ac:dyDescent="0.25">
      <c r="A91" s="14" t="s">
        <v>63</v>
      </c>
      <c r="B91" s="14" t="s">
        <v>31</v>
      </c>
      <c r="C91" s="14" t="s">
        <v>63</v>
      </c>
      <c r="D91" s="14" t="s">
        <v>63</v>
      </c>
      <c r="E91" s="14" t="s">
        <v>63</v>
      </c>
      <c r="F91" s="14" t="s">
        <v>192</v>
      </c>
      <c r="G91" s="1">
        <v>42167</v>
      </c>
      <c r="H91" s="14">
        <v>16</v>
      </c>
      <c r="I91" s="14">
        <v>19</v>
      </c>
      <c r="J91" s="14"/>
      <c r="K91" s="14">
        <v>1</v>
      </c>
    </row>
    <row r="92" spans="1:11" x14ac:dyDescent="0.25">
      <c r="A92" s="14" t="s">
        <v>63</v>
      </c>
      <c r="B92" s="14" t="s">
        <v>31</v>
      </c>
      <c r="C92" s="14" t="s">
        <v>63</v>
      </c>
      <c r="D92" s="14" t="s">
        <v>63</v>
      </c>
      <c r="E92" s="14" t="s">
        <v>63</v>
      </c>
      <c r="F92" s="14" t="s">
        <v>192</v>
      </c>
      <c r="G92" s="1">
        <v>42180</v>
      </c>
      <c r="H92" s="14">
        <v>16</v>
      </c>
      <c r="I92" s="14">
        <v>19</v>
      </c>
      <c r="J92" s="14"/>
      <c r="K92" s="14">
        <v>1</v>
      </c>
    </row>
    <row r="93" spans="1:11" x14ac:dyDescent="0.25">
      <c r="A93" s="14" t="s">
        <v>63</v>
      </c>
      <c r="B93" s="14" t="s">
        <v>31</v>
      </c>
      <c r="C93" s="14" t="s">
        <v>63</v>
      </c>
      <c r="D93" s="14" t="s">
        <v>63</v>
      </c>
      <c r="E93" s="14" t="s">
        <v>63</v>
      </c>
      <c r="F93" s="14" t="s">
        <v>192</v>
      </c>
      <c r="G93" s="1">
        <v>42181</v>
      </c>
      <c r="H93" s="14">
        <v>16</v>
      </c>
      <c r="I93" s="14">
        <v>19</v>
      </c>
      <c r="J93" s="14"/>
      <c r="K93" s="14">
        <v>1</v>
      </c>
    </row>
    <row r="94" spans="1:11" x14ac:dyDescent="0.25">
      <c r="A94" s="14" t="s">
        <v>63</v>
      </c>
      <c r="B94" s="14" t="s">
        <v>31</v>
      </c>
      <c r="C94" s="14" t="s">
        <v>63</v>
      </c>
      <c r="D94" s="14" t="s">
        <v>63</v>
      </c>
      <c r="E94" s="14" t="s">
        <v>63</v>
      </c>
      <c r="F94" s="14" t="s">
        <v>192</v>
      </c>
      <c r="G94" s="1">
        <v>42185</v>
      </c>
      <c r="H94" s="14">
        <v>16</v>
      </c>
      <c r="I94" s="14">
        <v>19</v>
      </c>
      <c r="J94" s="14"/>
      <c r="K94" s="14">
        <v>1</v>
      </c>
    </row>
    <row r="95" spans="1:11" x14ac:dyDescent="0.25">
      <c r="A95" s="14" t="s">
        <v>63</v>
      </c>
      <c r="B95" s="14" t="s">
        <v>31</v>
      </c>
      <c r="C95" s="14" t="s">
        <v>63</v>
      </c>
      <c r="D95" s="14" t="s">
        <v>63</v>
      </c>
      <c r="E95" s="14" t="s">
        <v>63</v>
      </c>
      <c r="F95" s="14" t="s">
        <v>192</v>
      </c>
      <c r="G95" s="1">
        <v>42186</v>
      </c>
      <c r="H95" s="14">
        <v>16</v>
      </c>
      <c r="I95" s="14">
        <v>19</v>
      </c>
      <c r="J95" s="14"/>
      <c r="K95" s="14">
        <v>1</v>
      </c>
    </row>
    <row r="96" spans="1:11" x14ac:dyDescent="0.25">
      <c r="A96" s="14" t="s">
        <v>63</v>
      </c>
      <c r="B96" s="14" t="s">
        <v>31</v>
      </c>
      <c r="C96" s="14" t="s">
        <v>63</v>
      </c>
      <c r="D96" s="14" t="s">
        <v>63</v>
      </c>
      <c r="E96" s="14" t="s">
        <v>63</v>
      </c>
      <c r="F96" s="14" t="s">
        <v>192</v>
      </c>
      <c r="G96" s="1">
        <v>42201</v>
      </c>
      <c r="H96" s="14">
        <v>17</v>
      </c>
      <c r="I96" s="14">
        <v>19</v>
      </c>
      <c r="J96" s="14"/>
      <c r="K96" s="14">
        <v>1</v>
      </c>
    </row>
    <row r="97" spans="1:11" x14ac:dyDescent="0.25">
      <c r="A97" s="14" t="s">
        <v>63</v>
      </c>
      <c r="B97" s="14" t="s">
        <v>31</v>
      </c>
      <c r="C97" s="14" t="s">
        <v>63</v>
      </c>
      <c r="D97" s="14" t="s">
        <v>63</v>
      </c>
      <c r="E97" s="14" t="s">
        <v>63</v>
      </c>
      <c r="F97" s="14" t="s">
        <v>192</v>
      </c>
      <c r="G97" s="1">
        <v>42213</v>
      </c>
      <c r="H97" s="14">
        <v>16</v>
      </c>
      <c r="I97" s="14">
        <v>19</v>
      </c>
      <c r="J97" s="14"/>
      <c r="K97" s="14">
        <v>1</v>
      </c>
    </row>
    <row r="98" spans="1:11" x14ac:dyDescent="0.25">
      <c r="A98" s="14" t="s">
        <v>63</v>
      </c>
      <c r="B98" s="14" t="s">
        <v>31</v>
      </c>
      <c r="C98" s="14" t="s">
        <v>63</v>
      </c>
      <c r="D98" s="14" t="s">
        <v>63</v>
      </c>
      <c r="E98" s="14" t="s">
        <v>63</v>
      </c>
      <c r="F98" s="14" t="s">
        <v>192</v>
      </c>
      <c r="G98" s="1">
        <v>42214</v>
      </c>
      <c r="H98" s="14">
        <v>16</v>
      </c>
      <c r="I98" s="14">
        <v>19</v>
      </c>
      <c r="J98" s="14"/>
      <c r="K98" s="14">
        <v>1</v>
      </c>
    </row>
    <row r="99" spans="1:11" x14ac:dyDescent="0.25">
      <c r="A99" s="14" t="s">
        <v>63</v>
      </c>
      <c r="B99" s="14" t="s">
        <v>31</v>
      </c>
      <c r="C99" s="14" t="s">
        <v>63</v>
      </c>
      <c r="D99" s="14" t="s">
        <v>63</v>
      </c>
      <c r="E99" s="14" t="s">
        <v>63</v>
      </c>
      <c r="F99" s="14" t="s">
        <v>192</v>
      </c>
      <c r="G99" s="1">
        <v>42215</v>
      </c>
      <c r="H99" s="14">
        <v>16</v>
      </c>
      <c r="I99" s="14">
        <v>19</v>
      </c>
      <c r="J99" s="14"/>
      <c r="K99" s="14">
        <v>1</v>
      </c>
    </row>
    <row r="100" spans="1:11" x14ac:dyDescent="0.25">
      <c r="A100" s="14" t="s">
        <v>63</v>
      </c>
      <c r="B100" s="14" t="s">
        <v>31</v>
      </c>
      <c r="C100" s="14" t="s">
        <v>63</v>
      </c>
      <c r="D100" s="14" t="s">
        <v>63</v>
      </c>
      <c r="E100" s="14" t="s">
        <v>63</v>
      </c>
      <c r="F100" s="14" t="s">
        <v>192</v>
      </c>
      <c r="G100" s="1">
        <v>42233</v>
      </c>
      <c r="H100" s="14">
        <v>16</v>
      </c>
      <c r="I100" s="14">
        <v>19</v>
      </c>
      <c r="J100" s="14"/>
      <c r="K100" s="14">
        <v>1</v>
      </c>
    </row>
    <row r="101" spans="1:11" x14ac:dyDescent="0.25">
      <c r="A101" s="14" t="s">
        <v>63</v>
      </c>
      <c r="B101" s="14" t="s">
        <v>31</v>
      </c>
      <c r="C101" s="14" t="s">
        <v>63</v>
      </c>
      <c r="D101" s="14" t="s">
        <v>63</v>
      </c>
      <c r="E101" s="14" t="s">
        <v>63</v>
      </c>
      <c r="F101" s="14" t="s">
        <v>192</v>
      </c>
      <c r="G101" s="1">
        <v>42234</v>
      </c>
      <c r="H101" s="14">
        <v>16</v>
      </c>
      <c r="I101" s="14">
        <v>19</v>
      </c>
      <c r="J101" s="14"/>
      <c r="K101" s="14">
        <v>1</v>
      </c>
    </row>
    <row r="102" spans="1:11" x14ac:dyDescent="0.25">
      <c r="A102" s="14" t="s">
        <v>63</v>
      </c>
      <c r="B102" s="14" t="s">
        <v>31</v>
      </c>
      <c r="C102" s="14" t="s">
        <v>63</v>
      </c>
      <c r="D102" s="14" t="s">
        <v>63</v>
      </c>
      <c r="E102" s="14" t="s">
        <v>63</v>
      </c>
      <c r="F102" s="14" t="s">
        <v>192</v>
      </c>
      <c r="G102" s="1">
        <v>42242</v>
      </c>
      <c r="H102" s="14">
        <v>16</v>
      </c>
      <c r="I102" s="14">
        <v>19</v>
      </c>
      <c r="J102" s="14"/>
      <c r="K102" s="14">
        <v>1</v>
      </c>
    </row>
    <row r="103" spans="1:11" x14ac:dyDescent="0.25">
      <c r="A103" s="14" t="s">
        <v>63</v>
      </c>
      <c r="B103" s="14" t="s">
        <v>31</v>
      </c>
      <c r="C103" s="14" t="s">
        <v>63</v>
      </c>
      <c r="D103" s="14" t="s">
        <v>63</v>
      </c>
      <c r="E103" s="14" t="s">
        <v>63</v>
      </c>
      <c r="F103" s="14" t="s">
        <v>192</v>
      </c>
      <c r="G103" s="1">
        <v>42243</v>
      </c>
      <c r="H103" s="14">
        <v>16</v>
      </c>
      <c r="I103" s="14">
        <v>19</v>
      </c>
      <c r="J103" s="14"/>
      <c r="K103" s="14">
        <v>1</v>
      </c>
    </row>
    <row r="104" spans="1:11" x14ac:dyDescent="0.25">
      <c r="A104" s="14" t="s">
        <v>63</v>
      </c>
      <c r="B104" s="14" t="s">
        <v>31</v>
      </c>
      <c r="C104" s="14" t="s">
        <v>63</v>
      </c>
      <c r="D104" s="14" t="s">
        <v>63</v>
      </c>
      <c r="E104" s="14" t="s">
        <v>63</v>
      </c>
      <c r="F104" s="14" t="s">
        <v>192</v>
      </c>
      <c r="G104" s="1">
        <v>42256</v>
      </c>
      <c r="H104" s="14">
        <v>16</v>
      </c>
      <c r="I104" s="14">
        <v>19</v>
      </c>
      <c r="J104" s="14"/>
      <c r="K104" s="14">
        <v>1</v>
      </c>
    </row>
    <row r="105" spans="1:11" x14ac:dyDescent="0.25">
      <c r="A105" s="14" t="s">
        <v>63</v>
      </c>
      <c r="B105" s="14" t="s">
        <v>31</v>
      </c>
      <c r="C105" s="14" t="s">
        <v>63</v>
      </c>
      <c r="D105" s="14" t="s">
        <v>63</v>
      </c>
      <c r="E105" s="14" t="s">
        <v>63</v>
      </c>
      <c r="F105" s="14" t="s">
        <v>192</v>
      </c>
      <c r="G105" s="1">
        <v>42257</v>
      </c>
      <c r="H105" s="14">
        <v>16</v>
      </c>
      <c r="I105" s="14">
        <v>19</v>
      </c>
      <c r="J105" s="14"/>
      <c r="K105" s="14">
        <v>1</v>
      </c>
    </row>
    <row r="106" spans="1:11" x14ac:dyDescent="0.25">
      <c r="A106" s="14" t="s">
        <v>63</v>
      </c>
      <c r="B106" s="14" t="s">
        <v>31</v>
      </c>
      <c r="C106" s="14" t="s">
        <v>63</v>
      </c>
      <c r="D106" s="14" t="s">
        <v>63</v>
      </c>
      <c r="E106" s="14" t="s">
        <v>63</v>
      </c>
      <c r="F106" s="14" t="s">
        <v>192</v>
      </c>
      <c r="G106" s="1">
        <v>42258</v>
      </c>
      <c r="H106" s="14">
        <v>16</v>
      </c>
      <c r="I106" s="14">
        <v>19</v>
      </c>
      <c r="J106" s="14"/>
      <c r="K106" s="14">
        <v>1</v>
      </c>
    </row>
    <row r="107" spans="1:11" x14ac:dyDescent="0.25">
      <c r="A107" s="14" t="s">
        <v>63</v>
      </c>
      <c r="B107" s="14" t="s">
        <v>31</v>
      </c>
      <c r="C107" s="14" t="s">
        <v>63</v>
      </c>
      <c r="D107" s="14" t="s">
        <v>63</v>
      </c>
      <c r="E107" s="14" t="s">
        <v>63</v>
      </c>
      <c r="F107" s="14" t="s">
        <v>192</v>
      </c>
      <c r="G107" s="1" t="s">
        <v>181</v>
      </c>
      <c r="H107" s="14">
        <v>16</v>
      </c>
      <c r="I107" s="14">
        <v>19</v>
      </c>
      <c r="J107" s="14"/>
      <c r="K107" s="14">
        <v>1</v>
      </c>
    </row>
    <row r="108" spans="1:11" x14ac:dyDescent="0.25">
      <c r="A108" s="14" t="s">
        <v>63</v>
      </c>
      <c r="B108" s="14" t="s">
        <v>33</v>
      </c>
      <c r="C108" s="14" t="s">
        <v>63</v>
      </c>
      <c r="D108" s="14" t="s">
        <v>63</v>
      </c>
      <c r="E108" s="14" t="s">
        <v>63</v>
      </c>
      <c r="F108" s="14" t="s">
        <v>191</v>
      </c>
      <c r="G108" s="1">
        <v>42167</v>
      </c>
      <c r="H108" s="14">
        <v>16</v>
      </c>
      <c r="I108" s="14">
        <v>19</v>
      </c>
      <c r="J108" s="14">
        <v>33</v>
      </c>
      <c r="K108" s="14">
        <v>0</v>
      </c>
    </row>
    <row r="109" spans="1:11" x14ac:dyDescent="0.25">
      <c r="A109" s="14" t="s">
        <v>63</v>
      </c>
      <c r="B109" s="14" t="s">
        <v>33</v>
      </c>
      <c r="C109" s="14" t="s">
        <v>63</v>
      </c>
      <c r="D109" s="14" t="s">
        <v>63</v>
      </c>
      <c r="E109" s="14" t="s">
        <v>63</v>
      </c>
      <c r="F109" s="14" t="s">
        <v>191</v>
      </c>
      <c r="G109" s="1">
        <v>42180</v>
      </c>
      <c r="H109" s="14">
        <v>16</v>
      </c>
      <c r="I109" s="14">
        <v>19</v>
      </c>
      <c r="J109" s="14">
        <v>33</v>
      </c>
      <c r="K109" s="14">
        <v>0</v>
      </c>
    </row>
    <row r="110" spans="1:11" x14ac:dyDescent="0.25">
      <c r="A110" s="14" t="s">
        <v>63</v>
      </c>
      <c r="B110" s="14" t="s">
        <v>33</v>
      </c>
      <c r="C110" s="14" t="s">
        <v>63</v>
      </c>
      <c r="D110" s="14" t="s">
        <v>63</v>
      </c>
      <c r="E110" s="14" t="s">
        <v>63</v>
      </c>
      <c r="F110" s="14" t="s">
        <v>191</v>
      </c>
      <c r="G110" s="1">
        <v>42181</v>
      </c>
      <c r="H110" s="14">
        <v>16</v>
      </c>
      <c r="I110" s="14">
        <v>19</v>
      </c>
      <c r="J110" s="14">
        <v>33</v>
      </c>
      <c r="K110" s="14">
        <v>0</v>
      </c>
    </row>
    <row r="111" spans="1:11" x14ac:dyDescent="0.25">
      <c r="A111" s="14" t="s">
        <v>63</v>
      </c>
      <c r="B111" s="14" t="s">
        <v>33</v>
      </c>
      <c r="C111" s="14" t="s">
        <v>63</v>
      </c>
      <c r="D111" s="14" t="s">
        <v>63</v>
      </c>
      <c r="E111" s="14" t="s">
        <v>63</v>
      </c>
      <c r="F111" s="14" t="s">
        <v>191</v>
      </c>
      <c r="G111" s="1">
        <v>42185</v>
      </c>
      <c r="H111" s="14">
        <v>16</v>
      </c>
      <c r="I111" s="14">
        <v>19</v>
      </c>
      <c r="J111" s="14">
        <v>33</v>
      </c>
      <c r="K111" s="14">
        <v>0</v>
      </c>
    </row>
    <row r="112" spans="1:11" x14ac:dyDescent="0.25">
      <c r="A112" s="14" t="s">
        <v>63</v>
      </c>
      <c r="B112" s="14" t="s">
        <v>33</v>
      </c>
      <c r="C112" s="14" t="s">
        <v>63</v>
      </c>
      <c r="D112" s="14" t="s">
        <v>63</v>
      </c>
      <c r="E112" s="14" t="s">
        <v>63</v>
      </c>
      <c r="F112" s="14" t="s">
        <v>191</v>
      </c>
      <c r="G112" s="1">
        <v>42186</v>
      </c>
      <c r="H112" s="14">
        <v>16</v>
      </c>
      <c r="I112" s="14">
        <v>19</v>
      </c>
      <c r="J112" s="14">
        <v>33</v>
      </c>
      <c r="K112" s="14">
        <v>0</v>
      </c>
    </row>
    <row r="113" spans="1:11" x14ac:dyDescent="0.25">
      <c r="A113" s="14" t="s">
        <v>63</v>
      </c>
      <c r="B113" s="14" t="s">
        <v>33</v>
      </c>
      <c r="C113" s="14" t="s">
        <v>63</v>
      </c>
      <c r="D113" s="14" t="s">
        <v>63</v>
      </c>
      <c r="E113" s="14" t="s">
        <v>63</v>
      </c>
      <c r="F113" s="14" t="s">
        <v>191</v>
      </c>
      <c r="G113" s="1">
        <v>42201</v>
      </c>
      <c r="H113" s="14">
        <v>17</v>
      </c>
      <c r="I113" s="14">
        <v>19</v>
      </c>
      <c r="J113" s="14">
        <v>27</v>
      </c>
      <c r="K113" s="14">
        <v>0</v>
      </c>
    </row>
    <row r="114" spans="1:11" x14ac:dyDescent="0.25">
      <c r="A114" s="14" t="s">
        <v>63</v>
      </c>
      <c r="B114" s="14" t="s">
        <v>33</v>
      </c>
      <c r="C114" s="14" t="s">
        <v>63</v>
      </c>
      <c r="D114" s="14" t="s">
        <v>63</v>
      </c>
      <c r="E114" s="14" t="s">
        <v>63</v>
      </c>
      <c r="F114" s="14" t="s">
        <v>191</v>
      </c>
      <c r="G114" s="1">
        <v>42213</v>
      </c>
      <c r="H114" s="14">
        <v>16</v>
      </c>
      <c r="I114" s="14">
        <v>19</v>
      </c>
      <c r="J114" s="14">
        <v>33</v>
      </c>
      <c r="K114" s="14">
        <v>0</v>
      </c>
    </row>
    <row r="115" spans="1:11" x14ac:dyDescent="0.25">
      <c r="A115" s="14" t="s">
        <v>63</v>
      </c>
      <c r="B115" s="14" t="s">
        <v>33</v>
      </c>
      <c r="C115" s="14" t="s">
        <v>63</v>
      </c>
      <c r="D115" s="14" t="s">
        <v>63</v>
      </c>
      <c r="E115" s="14" t="s">
        <v>63</v>
      </c>
      <c r="F115" s="14" t="s">
        <v>191</v>
      </c>
      <c r="G115" s="1">
        <v>42214</v>
      </c>
      <c r="H115" s="14">
        <v>16</v>
      </c>
      <c r="I115" s="14">
        <v>19</v>
      </c>
      <c r="J115" s="14">
        <v>33</v>
      </c>
      <c r="K115" s="14">
        <v>0</v>
      </c>
    </row>
    <row r="116" spans="1:11" x14ac:dyDescent="0.25">
      <c r="A116" s="14" t="s">
        <v>63</v>
      </c>
      <c r="B116" s="14" t="s">
        <v>33</v>
      </c>
      <c r="C116" s="14" t="s">
        <v>63</v>
      </c>
      <c r="D116" s="14" t="s">
        <v>63</v>
      </c>
      <c r="E116" s="14" t="s">
        <v>63</v>
      </c>
      <c r="F116" s="14" t="s">
        <v>191</v>
      </c>
      <c r="G116" s="1">
        <v>42215</v>
      </c>
      <c r="H116" s="14">
        <v>16</v>
      </c>
      <c r="I116" s="14">
        <v>19</v>
      </c>
      <c r="J116" s="14">
        <v>33</v>
      </c>
      <c r="K116" s="14">
        <v>0</v>
      </c>
    </row>
    <row r="117" spans="1:11" x14ac:dyDescent="0.25">
      <c r="A117" s="14" t="s">
        <v>63</v>
      </c>
      <c r="B117" s="14" t="s">
        <v>33</v>
      </c>
      <c r="C117" s="14" t="s">
        <v>63</v>
      </c>
      <c r="D117" s="14" t="s">
        <v>63</v>
      </c>
      <c r="E117" s="14" t="s">
        <v>63</v>
      </c>
      <c r="F117" s="14" t="s">
        <v>191</v>
      </c>
      <c r="G117" s="1">
        <v>42233</v>
      </c>
      <c r="H117" s="14">
        <v>16</v>
      </c>
      <c r="I117" s="14">
        <v>19</v>
      </c>
      <c r="J117" s="14">
        <v>57</v>
      </c>
      <c r="K117" s="14">
        <v>0</v>
      </c>
    </row>
    <row r="118" spans="1:11" x14ac:dyDescent="0.25">
      <c r="A118" s="14" t="s">
        <v>63</v>
      </c>
      <c r="B118" s="14" t="s">
        <v>33</v>
      </c>
      <c r="C118" s="14" t="s">
        <v>63</v>
      </c>
      <c r="D118" s="14" t="s">
        <v>63</v>
      </c>
      <c r="E118" s="14" t="s">
        <v>63</v>
      </c>
      <c r="F118" s="14" t="s">
        <v>191</v>
      </c>
      <c r="G118" s="1">
        <v>42234</v>
      </c>
      <c r="H118" s="14">
        <v>16</v>
      </c>
      <c r="I118" s="14">
        <v>19</v>
      </c>
      <c r="J118" s="14">
        <v>57</v>
      </c>
      <c r="K118" s="14">
        <v>0</v>
      </c>
    </row>
    <row r="119" spans="1:11" x14ac:dyDescent="0.25">
      <c r="A119" s="14" t="s">
        <v>63</v>
      </c>
      <c r="B119" s="14" t="s">
        <v>33</v>
      </c>
      <c r="C119" s="14" t="s">
        <v>63</v>
      </c>
      <c r="D119" s="14" t="s">
        <v>63</v>
      </c>
      <c r="E119" s="14" t="s">
        <v>63</v>
      </c>
      <c r="F119" s="14" t="s">
        <v>191</v>
      </c>
      <c r="G119" s="1">
        <v>42242</v>
      </c>
      <c r="H119" s="14">
        <v>16</v>
      </c>
      <c r="I119" s="14">
        <v>19</v>
      </c>
      <c r="J119" s="14">
        <v>20</v>
      </c>
      <c r="K119" s="14">
        <v>0</v>
      </c>
    </row>
    <row r="120" spans="1:11" x14ac:dyDescent="0.25">
      <c r="A120" s="14" t="s">
        <v>63</v>
      </c>
      <c r="B120" s="14" t="s">
        <v>33</v>
      </c>
      <c r="C120" s="14" t="s">
        <v>63</v>
      </c>
      <c r="D120" s="14" t="s">
        <v>63</v>
      </c>
      <c r="E120" s="14" t="s">
        <v>63</v>
      </c>
      <c r="F120" s="14" t="s">
        <v>191</v>
      </c>
      <c r="G120" s="1">
        <v>42243</v>
      </c>
      <c r="H120" s="14">
        <v>16</v>
      </c>
      <c r="I120" s="14">
        <v>19</v>
      </c>
      <c r="J120" s="14">
        <v>57</v>
      </c>
      <c r="K120" s="14">
        <v>0</v>
      </c>
    </row>
    <row r="121" spans="1:11" x14ac:dyDescent="0.25">
      <c r="A121" s="14" t="s">
        <v>63</v>
      </c>
      <c r="B121" s="14" t="s">
        <v>33</v>
      </c>
      <c r="C121" s="14" t="s">
        <v>63</v>
      </c>
      <c r="D121" s="14" t="s">
        <v>63</v>
      </c>
      <c r="E121" s="14" t="s">
        <v>63</v>
      </c>
      <c r="F121" s="14" t="s">
        <v>191</v>
      </c>
      <c r="G121" s="1">
        <v>42256</v>
      </c>
      <c r="H121" s="14">
        <v>16</v>
      </c>
      <c r="I121" s="14">
        <v>19</v>
      </c>
      <c r="J121" s="14">
        <v>60</v>
      </c>
      <c r="K121" s="14">
        <v>0</v>
      </c>
    </row>
    <row r="122" spans="1:11" x14ac:dyDescent="0.25">
      <c r="A122" s="14" t="s">
        <v>63</v>
      </c>
      <c r="B122" s="14" t="s">
        <v>33</v>
      </c>
      <c r="C122" s="14" t="s">
        <v>63</v>
      </c>
      <c r="D122" s="14" t="s">
        <v>63</v>
      </c>
      <c r="E122" s="14" t="s">
        <v>63</v>
      </c>
      <c r="F122" s="14" t="s">
        <v>191</v>
      </c>
      <c r="G122" s="1">
        <v>42257</v>
      </c>
      <c r="H122" s="14">
        <v>16</v>
      </c>
      <c r="I122" s="14">
        <v>19</v>
      </c>
      <c r="J122" s="14">
        <v>60</v>
      </c>
      <c r="K122" s="14">
        <v>0</v>
      </c>
    </row>
    <row r="123" spans="1:11" x14ac:dyDescent="0.25">
      <c r="A123" s="14" t="s">
        <v>63</v>
      </c>
      <c r="B123" s="14" t="s">
        <v>33</v>
      </c>
      <c r="C123" s="14" t="s">
        <v>63</v>
      </c>
      <c r="D123" s="14" t="s">
        <v>63</v>
      </c>
      <c r="E123" s="14" t="s">
        <v>63</v>
      </c>
      <c r="F123" s="14" t="s">
        <v>191</v>
      </c>
      <c r="G123" s="1">
        <v>42258</v>
      </c>
      <c r="H123" s="14">
        <v>16</v>
      </c>
      <c r="I123" s="14">
        <v>19</v>
      </c>
      <c r="J123" s="14">
        <v>60</v>
      </c>
      <c r="K123" s="14">
        <v>0</v>
      </c>
    </row>
    <row r="124" spans="1:11" x14ac:dyDescent="0.25">
      <c r="A124" s="14" t="s">
        <v>63</v>
      </c>
      <c r="B124" s="14" t="s">
        <v>33</v>
      </c>
      <c r="C124" s="14" t="s">
        <v>63</v>
      </c>
      <c r="D124" s="14" t="s">
        <v>63</v>
      </c>
      <c r="E124" s="14" t="s">
        <v>63</v>
      </c>
      <c r="F124" s="14" t="s">
        <v>191</v>
      </c>
      <c r="G124" s="1" t="s">
        <v>181</v>
      </c>
      <c r="H124" s="14">
        <v>16</v>
      </c>
      <c r="I124" s="14">
        <v>19</v>
      </c>
      <c r="J124" s="14">
        <v>56</v>
      </c>
      <c r="K124" s="14">
        <v>0</v>
      </c>
    </row>
    <row r="125" spans="1:11" x14ac:dyDescent="0.25">
      <c r="A125" s="14" t="s">
        <v>63</v>
      </c>
      <c r="B125" s="14" t="s">
        <v>33</v>
      </c>
      <c r="C125" s="14" t="s">
        <v>63</v>
      </c>
      <c r="D125" s="14" t="s">
        <v>63</v>
      </c>
      <c r="E125" s="14" t="s">
        <v>63</v>
      </c>
      <c r="F125" s="14" t="s">
        <v>192</v>
      </c>
      <c r="G125" s="1">
        <v>42163</v>
      </c>
      <c r="H125" s="14">
        <v>16</v>
      </c>
      <c r="I125" s="14">
        <v>19</v>
      </c>
      <c r="J125" s="14">
        <v>380</v>
      </c>
      <c r="K125" s="14">
        <v>0</v>
      </c>
    </row>
    <row r="126" spans="1:11" x14ac:dyDescent="0.25">
      <c r="A126" s="14" t="s">
        <v>63</v>
      </c>
      <c r="B126" s="14" t="s">
        <v>33</v>
      </c>
      <c r="C126" s="14" t="s">
        <v>63</v>
      </c>
      <c r="D126" s="14" t="s">
        <v>63</v>
      </c>
      <c r="E126" s="14" t="s">
        <v>63</v>
      </c>
      <c r="F126" s="14" t="s">
        <v>192</v>
      </c>
      <c r="G126" s="1">
        <v>42164</v>
      </c>
      <c r="H126" s="14">
        <v>15</v>
      </c>
      <c r="I126" s="14">
        <v>18</v>
      </c>
      <c r="J126" s="14"/>
      <c r="K126" s="14">
        <v>1</v>
      </c>
    </row>
    <row r="127" spans="1:11" x14ac:dyDescent="0.25">
      <c r="A127" s="14" t="s">
        <v>63</v>
      </c>
      <c r="B127" s="14" t="s">
        <v>33</v>
      </c>
      <c r="C127" s="14" t="s">
        <v>63</v>
      </c>
      <c r="D127" s="14" t="s">
        <v>63</v>
      </c>
      <c r="E127" s="14" t="s">
        <v>63</v>
      </c>
      <c r="F127" s="14" t="s">
        <v>192</v>
      </c>
      <c r="G127" s="1">
        <v>42164</v>
      </c>
      <c r="H127" s="14">
        <v>15</v>
      </c>
      <c r="I127" s="14">
        <v>19</v>
      </c>
      <c r="J127" s="14"/>
      <c r="K127" s="14">
        <v>1</v>
      </c>
    </row>
    <row r="128" spans="1:11" x14ac:dyDescent="0.25">
      <c r="A128" s="14" t="s">
        <v>63</v>
      </c>
      <c r="B128" s="14" t="s">
        <v>33</v>
      </c>
      <c r="C128" s="14" t="s">
        <v>63</v>
      </c>
      <c r="D128" s="14" t="s">
        <v>63</v>
      </c>
      <c r="E128" s="14" t="s">
        <v>63</v>
      </c>
      <c r="F128" s="14" t="s">
        <v>192</v>
      </c>
      <c r="G128" s="1">
        <v>42164</v>
      </c>
      <c r="H128" s="14">
        <v>16</v>
      </c>
      <c r="I128" s="14">
        <v>19</v>
      </c>
      <c r="J128" s="14">
        <v>44</v>
      </c>
      <c r="K128" s="14">
        <v>0</v>
      </c>
    </row>
    <row r="129" spans="1:11" x14ac:dyDescent="0.25">
      <c r="A129" s="14" t="s">
        <v>63</v>
      </c>
      <c r="B129" s="14" t="s">
        <v>33</v>
      </c>
      <c r="C129" s="14" t="s">
        <v>63</v>
      </c>
      <c r="D129" s="14" t="s">
        <v>63</v>
      </c>
      <c r="E129" s="14" t="s">
        <v>63</v>
      </c>
      <c r="F129" s="14" t="s">
        <v>192</v>
      </c>
      <c r="G129" s="1">
        <v>42167</v>
      </c>
      <c r="H129" s="14">
        <v>16</v>
      </c>
      <c r="I129" s="14">
        <v>19</v>
      </c>
      <c r="J129" s="14">
        <v>380</v>
      </c>
      <c r="K129" s="14">
        <v>0</v>
      </c>
    </row>
    <row r="130" spans="1:11" x14ac:dyDescent="0.25">
      <c r="A130" s="14" t="s">
        <v>63</v>
      </c>
      <c r="B130" s="14" t="s">
        <v>33</v>
      </c>
      <c r="C130" s="14" t="s">
        <v>63</v>
      </c>
      <c r="D130" s="14" t="s">
        <v>63</v>
      </c>
      <c r="E130" s="14" t="s">
        <v>63</v>
      </c>
      <c r="F130" s="14" t="s">
        <v>192</v>
      </c>
      <c r="G130" s="1">
        <v>42180</v>
      </c>
      <c r="H130" s="14">
        <v>16</v>
      </c>
      <c r="I130" s="14">
        <v>19</v>
      </c>
      <c r="J130" s="14">
        <v>380</v>
      </c>
      <c r="K130" s="14">
        <v>0</v>
      </c>
    </row>
    <row r="131" spans="1:11" x14ac:dyDescent="0.25">
      <c r="A131" s="14" t="s">
        <v>63</v>
      </c>
      <c r="B131" s="14" t="s">
        <v>33</v>
      </c>
      <c r="C131" s="14" t="s">
        <v>63</v>
      </c>
      <c r="D131" s="14" t="s">
        <v>63</v>
      </c>
      <c r="E131" s="14" t="s">
        <v>63</v>
      </c>
      <c r="F131" s="14" t="s">
        <v>192</v>
      </c>
      <c r="G131" s="1">
        <v>42181</v>
      </c>
      <c r="H131" s="14">
        <v>16</v>
      </c>
      <c r="I131" s="14">
        <v>19</v>
      </c>
      <c r="J131" s="14">
        <v>380</v>
      </c>
      <c r="K131" s="14">
        <v>0</v>
      </c>
    </row>
    <row r="132" spans="1:11" x14ac:dyDescent="0.25">
      <c r="A132" s="14" t="s">
        <v>63</v>
      </c>
      <c r="B132" s="14" t="s">
        <v>33</v>
      </c>
      <c r="C132" s="14" t="s">
        <v>63</v>
      </c>
      <c r="D132" s="14" t="s">
        <v>63</v>
      </c>
      <c r="E132" s="14" t="s">
        <v>63</v>
      </c>
      <c r="F132" s="14" t="s">
        <v>192</v>
      </c>
      <c r="G132" s="1">
        <v>42185</v>
      </c>
      <c r="H132" s="14">
        <v>16</v>
      </c>
      <c r="I132" s="14">
        <v>19</v>
      </c>
      <c r="J132" s="14">
        <v>380</v>
      </c>
      <c r="K132" s="14">
        <v>0</v>
      </c>
    </row>
    <row r="133" spans="1:11" x14ac:dyDescent="0.25">
      <c r="A133" s="14" t="s">
        <v>63</v>
      </c>
      <c r="B133" s="14" t="s">
        <v>33</v>
      </c>
      <c r="C133" s="14" t="s">
        <v>63</v>
      </c>
      <c r="D133" s="14" t="s">
        <v>63</v>
      </c>
      <c r="E133" s="14" t="s">
        <v>63</v>
      </c>
      <c r="F133" s="14" t="s">
        <v>192</v>
      </c>
      <c r="G133" s="1">
        <v>42186</v>
      </c>
      <c r="H133" s="14">
        <v>16</v>
      </c>
      <c r="I133" s="14">
        <v>19</v>
      </c>
      <c r="J133" s="14">
        <v>501</v>
      </c>
      <c r="K133" s="14">
        <v>0</v>
      </c>
    </row>
    <row r="134" spans="1:11" x14ac:dyDescent="0.25">
      <c r="A134" s="14" t="s">
        <v>63</v>
      </c>
      <c r="B134" s="14" t="s">
        <v>33</v>
      </c>
      <c r="C134" s="14" t="s">
        <v>63</v>
      </c>
      <c r="D134" s="14" t="s">
        <v>63</v>
      </c>
      <c r="E134" s="14" t="s">
        <v>63</v>
      </c>
      <c r="F134" s="14" t="s">
        <v>192</v>
      </c>
      <c r="G134" s="1">
        <v>42201</v>
      </c>
      <c r="H134" s="14">
        <v>17</v>
      </c>
      <c r="I134" s="14">
        <v>19</v>
      </c>
      <c r="J134" s="14">
        <v>373</v>
      </c>
      <c r="K134" s="14">
        <v>0</v>
      </c>
    </row>
    <row r="135" spans="1:11" x14ac:dyDescent="0.25">
      <c r="A135" s="14" t="s">
        <v>63</v>
      </c>
      <c r="B135" s="14" t="s">
        <v>33</v>
      </c>
      <c r="C135" s="14" t="s">
        <v>63</v>
      </c>
      <c r="D135" s="14" t="s">
        <v>63</v>
      </c>
      <c r="E135" s="14" t="s">
        <v>63</v>
      </c>
      <c r="F135" s="14" t="s">
        <v>192</v>
      </c>
      <c r="G135" s="1">
        <v>42213</v>
      </c>
      <c r="H135" s="14">
        <v>16</v>
      </c>
      <c r="I135" s="14">
        <v>19</v>
      </c>
      <c r="J135" s="14">
        <v>501</v>
      </c>
      <c r="K135" s="14">
        <v>0</v>
      </c>
    </row>
    <row r="136" spans="1:11" x14ac:dyDescent="0.25">
      <c r="A136" s="14" t="s">
        <v>63</v>
      </c>
      <c r="B136" s="14" t="s">
        <v>33</v>
      </c>
      <c r="C136" s="14" t="s">
        <v>63</v>
      </c>
      <c r="D136" s="14" t="s">
        <v>63</v>
      </c>
      <c r="E136" s="14" t="s">
        <v>63</v>
      </c>
      <c r="F136" s="14" t="s">
        <v>192</v>
      </c>
      <c r="G136" s="1">
        <v>42214</v>
      </c>
      <c r="H136" s="14">
        <v>16</v>
      </c>
      <c r="I136" s="14">
        <v>19</v>
      </c>
      <c r="J136" s="14">
        <v>501</v>
      </c>
      <c r="K136" s="14">
        <v>0</v>
      </c>
    </row>
    <row r="137" spans="1:11" x14ac:dyDescent="0.25">
      <c r="A137" s="14" t="s">
        <v>63</v>
      </c>
      <c r="B137" s="14" t="s">
        <v>33</v>
      </c>
      <c r="C137" s="14" t="s">
        <v>63</v>
      </c>
      <c r="D137" s="14" t="s">
        <v>63</v>
      </c>
      <c r="E137" s="14" t="s">
        <v>63</v>
      </c>
      <c r="F137" s="14" t="s">
        <v>192</v>
      </c>
      <c r="G137" s="1">
        <v>42215</v>
      </c>
      <c r="H137" s="14">
        <v>16</v>
      </c>
      <c r="I137" s="14">
        <v>19</v>
      </c>
      <c r="J137" s="14">
        <v>501</v>
      </c>
      <c r="K137" s="14">
        <v>0</v>
      </c>
    </row>
    <row r="138" spans="1:11" x14ac:dyDescent="0.25">
      <c r="A138" s="14" t="s">
        <v>63</v>
      </c>
      <c r="B138" s="14" t="s">
        <v>33</v>
      </c>
      <c r="C138" s="14" t="s">
        <v>63</v>
      </c>
      <c r="D138" s="14" t="s">
        <v>63</v>
      </c>
      <c r="E138" s="14" t="s">
        <v>63</v>
      </c>
      <c r="F138" s="14" t="s">
        <v>192</v>
      </c>
      <c r="G138" s="1">
        <v>42233</v>
      </c>
      <c r="H138" s="14">
        <v>16</v>
      </c>
      <c r="I138" s="14">
        <v>19</v>
      </c>
      <c r="J138" s="14">
        <v>440</v>
      </c>
      <c r="K138" s="14">
        <v>0</v>
      </c>
    </row>
    <row r="139" spans="1:11" x14ac:dyDescent="0.25">
      <c r="A139" s="14" t="s">
        <v>63</v>
      </c>
      <c r="B139" s="14" t="s">
        <v>33</v>
      </c>
      <c r="C139" s="14" t="s">
        <v>63</v>
      </c>
      <c r="D139" s="14" t="s">
        <v>63</v>
      </c>
      <c r="E139" s="14" t="s">
        <v>63</v>
      </c>
      <c r="F139" s="14" t="s">
        <v>192</v>
      </c>
      <c r="G139" s="1">
        <v>42234</v>
      </c>
      <c r="H139" s="14">
        <v>16</v>
      </c>
      <c r="I139" s="14">
        <v>19</v>
      </c>
      <c r="J139" s="14">
        <v>440</v>
      </c>
      <c r="K139" s="14">
        <v>0</v>
      </c>
    </row>
    <row r="140" spans="1:11" x14ac:dyDescent="0.25">
      <c r="A140" s="14" t="s">
        <v>63</v>
      </c>
      <c r="B140" s="14" t="s">
        <v>33</v>
      </c>
      <c r="C140" s="14" t="s">
        <v>63</v>
      </c>
      <c r="D140" s="14" t="s">
        <v>63</v>
      </c>
      <c r="E140" s="14" t="s">
        <v>63</v>
      </c>
      <c r="F140" s="14" t="s">
        <v>192</v>
      </c>
      <c r="G140" s="1">
        <v>42242</v>
      </c>
      <c r="H140" s="14">
        <v>16</v>
      </c>
      <c r="I140" s="14">
        <v>19</v>
      </c>
      <c r="J140" s="14">
        <v>440</v>
      </c>
      <c r="K140" s="14">
        <v>0</v>
      </c>
    </row>
    <row r="141" spans="1:11" x14ac:dyDescent="0.25">
      <c r="A141" s="14" t="s">
        <v>63</v>
      </c>
      <c r="B141" s="14" t="s">
        <v>33</v>
      </c>
      <c r="C141" s="14" t="s">
        <v>63</v>
      </c>
      <c r="D141" s="14" t="s">
        <v>63</v>
      </c>
      <c r="E141" s="14" t="s">
        <v>63</v>
      </c>
      <c r="F141" s="14" t="s">
        <v>192</v>
      </c>
      <c r="G141" s="1">
        <v>42243</v>
      </c>
      <c r="H141" s="14">
        <v>16</v>
      </c>
      <c r="I141" s="14">
        <v>19</v>
      </c>
      <c r="J141" s="14">
        <v>440</v>
      </c>
      <c r="K141" s="14">
        <v>0</v>
      </c>
    </row>
    <row r="142" spans="1:11" x14ac:dyDescent="0.25">
      <c r="A142" s="14" t="s">
        <v>63</v>
      </c>
      <c r="B142" s="14" t="s">
        <v>33</v>
      </c>
      <c r="C142" s="14" t="s">
        <v>63</v>
      </c>
      <c r="D142" s="14" t="s">
        <v>63</v>
      </c>
      <c r="E142" s="14" t="s">
        <v>63</v>
      </c>
      <c r="F142" s="14" t="s">
        <v>192</v>
      </c>
      <c r="G142" s="1">
        <v>42256</v>
      </c>
      <c r="H142" s="14">
        <v>16</v>
      </c>
      <c r="I142" s="14">
        <v>19</v>
      </c>
      <c r="J142" s="14">
        <v>437</v>
      </c>
      <c r="K142" s="14">
        <v>0</v>
      </c>
    </row>
    <row r="143" spans="1:11" x14ac:dyDescent="0.25">
      <c r="A143" s="14" t="s">
        <v>63</v>
      </c>
      <c r="B143" s="14" t="s">
        <v>33</v>
      </c>
      <c r="C143" s="14" t="s">
        <v>63</v>
      </c>
      <c r="D143" s="14" t="s">
        <v>63</v>
      </c>
      <c r="E143" s="14" t="s">
        <v>63</v>
      </c>
      <c r="F143" s="14" t="s">
        <v>192</v>
      </c>
      <c r="G143" s="1">
        <v>42257</v>
      </c>
      <c r="H143" s="14">
        <v>16</v>
      </c>
      <c r="I143" s="14">
        <v>19</v>
      </c>
      <c r="J143" s="14">
        <v>437</v>
      </c>
      <c r="K143" s="14">
        <v>0</v>
      </c>
    </row>
    <row r="144" spans="1:11" x14ac:dyDescent="0.25">
      <c r="A144" s="14" t="s">
        <v>63</v>
      </c>
      <c r="B144" s="14" t="s">
        <v>33</v>
      </c>
      <c r="C144" s="14" t="s">
        <v>63</v>
      </c>
      <c r="D144" s="14" t="s">
        <v>63</v>
      </c>
      <c r="E144" s="14" t="s">
        <v>63</v>
      </c>
      <c r="F144" s="14" t="s">
        <v>192</v>
      </c>
      <c r="G144" s="1">
        <v>42258</v>
      </c>
      <c r="H144" s="14">
        <v>16</v>
      </c>
      <c r="I144" s="14">
        <v>19</v>
      </c>
      <c r="J144" s="14">
        <v>437</v>
      </c>
      <c r="K144" s="14">
        <v>0</v>
      </c>
    </row>
    <row r="145" spans="1:11" x14ac:dyDescent="0.25">
      <c r="A145" s="14" t="s">
        <v>63</v>
      </c>
      <c r="B145" s="14" t="s">
        <v>33</v>
      </c>
      <c r="C145" s="14" t="s">
        <v>63</v>
      </c>
      <c r="D145" s="14" t="s">
        <v>63</v>
      </c>
      <c r="E145" s="14" t="s">
        <v>63</v>
      </c>
      <c r="F145" s="14" t="s">
        <v>192</v>
      </c>
      <c r="G145" s="1" t="s">
        <v>181</v>
      </c>
      <c r="H145" s="14">
        <v>16</v>
      </c>
      <c r="I145" s="14">
        <v>19</v>
      </c>
      <c r="J145" s="14">
        <v>429</v>
      </c>
      <c r="K145" s="14">
        <v>0</v>
      </c>
    </row>
    <row r="146" spans="1:11" x14ac:dyDescent="0.25">
      <c r="A146" s="14" t="s">
        <v>63</v>
      </c>
      <c r="B146" s="14" t="s">
        <v>37</v>
      </c>
      <c r="C146" s="14" t="s">
        <v>63</v>
      </c>
      <c r="D146" s="14" t="s">
        <v>63</v>
      </c>
      <c r="E146" s="14" t="s">
        <v>63</v>
      </c>
      <c r="F146" s="14" t="s">
        <v>191</v>
      </c>
      <c r="G146" s="1">
        <v>42167</v>
      </c>
      <c r="H146" s="14">
        <v>16</v>
      </c>
      <c r="I146" s="14">
        <v>19</v>
      </c>
      <c r="J146" s="14"/>
      <c r="K146" s="14">
        <v>1</v>
      </c>
    </row>
    <row r="147" spans="1:11" x14ac:dyDescent="0.25">
      <c r="A147" s="14" t="s">
        <v>63</v>
      </c>
      <c r="B147" s="14" t="s">
        <v>37</v>
      </c>
      <c r="C147" s="14" t="s">
        <v>63</v>
      </c>
      <c r="D147" s="14" t="s">
        <v>63</v>
      </c>
      <c r="E147" s="14" t="s">
        <v>63</v>
      </c>
      <c r="F147" s="14" t="s">
        <v>191</v>
      </c>
      <c r="G147" s="1">
        <v>42180</v>
      </c>
      <c r="H147" s="14">
        <v>16</v>
      </c>
      <c r="I147" s="14">
        <v>19</v>
      </c>
      <c r="J147" s="14"/>
      <c r="K147" s="14">
        <v>1</v>
      </c>
    </row>
    <row r="148" spans="1:11" x14ac:dyDescent="0.25">
      <c r="A148" s="14" t="s">
        <v>63</v>
      </c>
      <c r="B148" s="14" t="s">
        <v>37</v>
      </c>
      <c r="C148" s="14" t="s">
        <v>63</v>
      </c>
      <c r="D148" s="14" t="s">
        <v>63</v>
      </c>
      <c r="E148" s="14" t="s">
        <v>63</v>
      </c>
      <c r="F148" s="14" t="s">
        <v>191</v>
      </c>
      <c r="G148" s="1">
        <v>42181</v>
      </c>
      <c r="H148" s="14">
        <v>16</v>
      </c>
      <c r="I148" s="14">
        <v>19</v>
      </c>
      <c r="J148" s="14"/>
      <c r="K148" s="14">
        <v>1</v>
      </c>
    </row>
    <row r="149" spans="1:11" x14ac:dyDescent="0.25">
      <c r="A149" s="14" t="s">
        <v>63</v>
      </c>
      <c r="B149" s="14" t="s">
        <v>37</v>
      </c>
      <c r="C149" s="14" t="s">
        <v>63</v>
      </c>
      <c r="D149" s="14" t="s">
        <v>63</v>
      </c>
      <c r="E149" s="14" t="s">
        <v>63</v>
      </c>
      <c r="F149" s="14" t="s">
        <v>191</v>
      </c>
      <c r="G149" s="1">
        <v>42185</v>
      </c>
      <c r="H149" s="14">
        <v>16</v>
      </c>
      <c r="I149" s="14">
        <v>19</v>
      </c>
      <c r="J149" s="14"/>
      <c r="K149" s="14">
        <v>1</v>
      </c>
    </row>
    <row r="150" spans="1:11" x14ac:dyDescent="0.25">
      <c r="A150" s="14" t="s">
        <v>63</v>
      </c>
      <c r="B150" s="14" t="s">
        <v>37</v>
      </c>
      <c r="C150" s="14" t="s">
        <v>63</v>
      </c>
      <c r="D150" s="14" t="s">
        <v>63</v>
      </c>
      <c r="E150" s="14" t="s">
        <v>63</v>
      </c>
      <c r="F150" s="14" t="s">
        <v>191</v>
      </c>
      <c r="G150" s="1">
        <v>42186</v>
      </c>
      <c r="H150" s="14">
        <v>16</v>
      </c>
      <c r="I150" s="14">
        <v>19</v>
      </c>
      <c r="J150" s="14"/>
      <c r="K150" s="14">
        <v>1</v>
      </c>
    </row>
    <row r="151" spans="1:11" x14ac:dyDescent="0.25">
      <c r="A151" s="14" t="s">
        <v>63</v>
      </c>
      <c r="B151" s="14" t="s">
        <v>37</v>
      </c>
      <c r="C151" s="14" t="s">
        <v>63</v>
      </c>
      <c r="D151" s="14" t="s">
        <v>63</v>
      </c>
      <c r="E151" s="14" t="s">
        <v>63</v>
      </c>
      <c r="F151" s="14" t="s">
        <v>191</v>
      </c>
      <c r="G151" s="1">
        <v>42201</v>
      </c>
      <c r="H151" s="14">
        <v>17</v>
      </c>
      <c r="I151" s="14">
        <v>19</v>
      </c>
      <c r="J151" s="14"/>
      <c r="K151" s="14">
        <v>1</v>
      </c>
    </row>
    <row r="152" spans="1:11" x14ac:dyDescent="0.25">
      <c r="A152" s="14" t="s">
        <v>63</v>
      </c>
      <c r="B152" s="14" t="s">
        <v>37</v>
      </c>
      <c r="C152" s="14" t="s">
        <v>63</v>
      </c>
      <c r="D152" s="14" t="s">
        <v>63</v>
      </c>
      <c r="E152" s="14" t="s">
        <v>63</v>
      </c>
      <c r="F152" s="14" t="s">
        <v>191</v>
      </c>
      <c r="G152" s="1">
        <v>42213</v>
      </c>
      <c r="H152" s="14">
        <v>16</v>
      </c>
      <c r="I152" s="14">
        <v>19</v>
      </c>
      <c r="J152" s="14"/>
      <c r="K152" s="14">
        <v>1</v>
      </c>
    </row>
    <row r="153" spans="1:11" x14ac:dyDescent="0.25">
      <c r="A153" s="14" t="s">
        <v>63</v>
      </c>
      <c r="B153" s="14" t="s">
        <v>37</v>
      </c>
      <c r="C153" s="14" t="s">
        <v>63</v>
      </c>
      <c r="D153" s="14" t="s">
        <v>63</v>
      </c>
      <c r="E153" s="14" t="s">
        <v>63</v>
      </c>
      <c r="F153" s="14" t="s">
        <v>191</v>
      </c>
      <c r="G153" s="1">
        <v>42214</v>
      </c>
      <c r="H153" s="14">
        <v>16</v>
      </c>
      <c r="I153" s="14">
        <v>19</v>
      </c>
      <c r="J153" s="14"/>
      <c r="K153" s="14">
        <v>1</v>
      </c>
    </row>
    <row r="154" spans="1:11" x14ac:dyDescent="0.25">
      <c r="A154" s="14" t="s">
        <v>63</v>
      </c>
      <c r="B154" s="14" t="s">
        <v>37</v>
      </c>
      <c r="C154" s="14" t="s">
        <v>63</v>
      </c>
      <c r="D154" s="14" t="s">
        <v>63</v>
      </c>
      <c r="E154" s="14" t="s">
        <v>63</v>
      </c>
      <c r="F154" s="14" t="s">
        <v>191</v>
      </c>
      <c r="G154" s="1">
        <v>42215</v>
      </c>
      <c r="H154" s="14">
        <v>16</v>
      </c>
      <c r="I154" s="14">
        <v>19</v>
      </c>
      <c r="J154" s="14"/>
      <c r="K154" s="14">
        <v>1</v>
      </c>
    </row>
    <row r="155" spans="1:11" x14ac:dyDescent="0.25">
      <c r="A155" s="14" t="s">
        <v>63</v>
      </c>
      <c r="B155" s="14" t="s">
        <v>37</v>
      </c>
      <c r="C155" s="14" t="s">
        <v>63</v>
      </c>
      <c r="D155" s="14" t="s">
        <v>63</v>
      </c>
      <c r="E155" s="14" t="s">
        <v>63</v>
      </c>
      <c r="F155" s="14" t="s">
        <v>191</v>
      </c>
      <c r="G155" s="1">
        <v>42233</v>
      </c>
      <c r="H155" s="14">
        <v>16</v>
      </c>
      <c r="I155" s="14">
        <v>19</v>
      </c>
      <c r="J155" s="14"/>
      <c r="K155" s="14">
        <v>1</v>
      </c>
    </row>
    <row r="156" spans="1:11" x14ac:dyDescent="0.25">
      <c r="A156" s="14" t="s">
        <v>63</v>
      </c>
      <c r="B156" s="14" t="s">
        <v>37</v>
      </c>
      <c r="C156" s="14" t="s">
        <v>63</v>
      </c>
      <c r="D156" s="14" t="s">
        <v>63</v>
      </c>
      <c r="E156" s="14" t="s">
        <v>63</v>
      </c>
      <c r="F156" s="14" t="s">
        <v>191</v>
      </c>
      <c r="G156" s="1">
        <v>42234</v>
      </c>
      <c r="H156" s="14">
        <v>16</v>
      </c>
      <c r="I156" s="14">
        <v>19</v>
      </c>
      <c r="J156" s="14"/>
      <c r="K156" s="14">
        <v>1</v>
      </c>
    </row>
    <row r="157" spans="1:11" x14ac:dyDescent="0.25">
      <c r="A157" s="14" t="s">
        <v>63</v>
      </c>
      <c r="B157" s="14" t="s">
        <v>37</v>
      </c>
      <c r="C157" s="14" t="s">
        <v>63</v>
      </c>
      <c r="D157" s="14" t="s">
        <v>63</v>
      </c>
      <c r="E157" s="14" t="s">
        <v>63</v>
      </c>
      <c r="F157" s="14" t="s">
        <v>191</v>
      </c>
      <c r="G157" s="1">
        <v>42242</v>
      </c>
      <c r="H157" s="14">
        <v>16</v>
      </c>
      <c r="I157" s="14">
        <v>19</v>
      </c>
      <c r="J157" s="14"/>
      <c r="K157" s="14">
        <v>1</v>
      </c>
    </row>
    <row r="158" spans="1:11" x14ac:dyDescent="0.25">
      <c r="A158" s="14" t="s">
        <v>63</v>
      </c>
      <c r="B158" s="14" t="s">
        <v>37</v>
      </c>
      <c r="C158" s="14" t="s">
        <v>63</v>
      </c>
      <c r="D158" s="14" t="s">
        <v>63</v>
      </c>
      <c r="E158" s="14" t="s">
        <v>63</v>
      </c>
      <c r="F158" s="14" t="s">
        <v>191</v>
      </c>
      <c r="G158" s="1">
        <v>42243</v>
      </c>
      <c r="H158" s="14">
        <v>16</v>
      </c>
      <c r="I158" s="14">
        <v>19</v>
      </c>
      <c r="J158" s="14"/>
      <c r="K158" s="14">
        <v>1</v>
      </c>
    </row>
    <row r="159" spans="1:11" x14ac:dyDescent="0.25">
      <c r="A159" s="14" t="s">
        <v>63</v>
      </c>
      <c r="B159" s="14" t="s">
        <v>37</v>
      </c>
      <c r="C159" s="14" t="s">
        <v>63</v>
      </c>
      <c r="D159" s="14" t="s">
        <v>63</v>
      </c>
      <c r="E159" s="14" t="s">
        <v>63</v>
      </c>
      <c r="F159" s="14" t="s">
        <v>191</v>
      </c>
      <c r="G159" s="1">
        <v>42256</v>
      </c>
      <c r="H159" s="14">
        <v>16</v>
      </c>
      <c r="I159" s="14">
        <v>19</v>
      </c>
      <c r="J159" s="14"/>
      <c r="K159" s="14">
        <v>1</v>
      </c>
    </row>
    <row r="160" spans="1:11" x14ac:dyDescent="0.25">
      <c r="A160" s="14" t="s">
        <v>63</v>
      </c>
      <c r="B160" s="14" t="s">
        <v>37</v>
      </c>
      <c r="C160" s="14" t="s">
        <v>63</v>
      </c>
      <c r="D160" s="14" t="s">
        <v>63</v>
      </c>
      <c r="E160" s="14" t="s">
        <v>63</v>
      </c>
      <c r="F160" s="14" t="s">
        <v>191</v>
      </c>
      <c r="G160" s="1">
        <v>42257</v>
      </c>
      <c r="H160" s="14">
        <v>16</v>
      </c>
      <c r="I160" s="14">
        <v>19</v>
      </c>
      <c r="J160" s="14"/>
      <c r="K160" s="14">
        <v>1</v>
      </c>
    </row>
    <row r="161" spans="1:11" x14ac:dyDescent="0.25">
      <c r="A161" s="14" t="s">
        <v>63</v>
      </c>
      <c r="B161" s="14" t="s">
        <v>37</v>
      </c>
      <c r="C161" s="14" t="s">
        <v>63</v>
      </c>
      <c r="D161" s="14" t="s">
        <v>63</v>
      </c>
      <c r="E161" s="14" t="s">
        <v>63</v>
      </c>
      <c r="F161" s="14" t="s">
        <v>191</v>
      </c>
      <c r="G161" s="1">
        <v>42258</v>
      </c>
      <c r="H161" s="14">
        <v>16</v>
      </c>
      <c r="I161" s="14">
        <v>19</v>
      </c>
      <c r="J161" s="14"/>
      <c r="K161" s="14">
        <v>1</v>
      </c>
    </row>
    <row r="162" spans="1:11" x14ac:dyDescent="0.25">
      <c r="A162" s="14" t="s">
        <v>63</v>
      </c>
      <c r="B162" s="14" t="s">
        <v>37</v>
      </c>
      <c r="C162" s="14" t="s">
        <v>63</v>
      </c>
      <c r="D162" s="14" t="s">
        <v>63</v>
      </c>
      <c r="E162" s="14" t="s">
        <v>63</v>
      </c>
      <c r="F162" s="14" t="s">
        <v>191</v>
      </c>
      <c r="G162" s="1" t="s">
        <v>181</v>
      </c>
      <c r="H162" s="14">
        <v>16</v>
      </c>
      <c r="I162" s="14">
        <v>19</v>
      </c>
      <c r="J162" s="14"/>
      <c r="K162" s="14">
        <v>1</v>
      </c>
    </row>
    <row r="163" spans="1:11" x14ac:dyDescent="0.25">
      <c r="A163" s="14" t="s">
        <v>63</v>
      </c>
      <c r="B163" s="14" t="s">
        <v>37</v>
      </c>
      <c r="C163" s="14" t="s">
        <v>63</v>
      </c>
      <c r="D163" s="14" t="s">
        <v>63</v>
      </c>
      <c r="E163" s="14" t="s">
        <v>63</v>
      </c>
      <c r="F163" s="14" t="s">
        <v>192</v>
      </c>
      <c r="G163" s="1">
        <v>42163</v>
      </c>
      <c r="H163" s="14">
        <v>16</v>
      </c>
      <c r="I163" s="14">
        <v>19</v>
      </c>
      <c r="J163" s="14">
        <v>53</v>
      </c>
      <c r="K163" s="14">
        <v>0</v>
      </c>
    </row>
    <row r="164" spans="1:11" x14ac:dyDescent="0.25">
      <c r="A164" s="14" t="s">
        <v>63</v>
      </c>
      <c r="B164" s="14" t="s">
        <v>37</v>
      </c>
      <c r="C164" s="14" t="s">
        <v>63</v>
      </c>
      <c r="D164" s="14" t="s">
        <v>63</v>
      </c>
      <c r="E164" s="14" t="s">
        <v>63</v>
      </c>
      <c r="F164" s="14" t="s">
        <v>192</v>
      </c>
      <c r="G164" s="1">
        <v>42164</v>
      </c>
      <c r="H164" s="14">
        <v>16</v>
      </c>
      <c r="I164" s="14">
        <v>19</v>
      </c>
      <c r="J164" s="14"/>
      <c r="K164" s="14">
        <v>1</v>
      </c>
    </row>
    <row r="165" spans="1:11" x14ac:dyDescent="0.25">
      <c r="A165" s="14" t="s">
        <v>63</v>
      </c>
      <c r="B165" s="14" t="s">
        <v>37</v>
      </c>
      <c r="C165" s="14" t="s">
        <v>63</v>
      </c>
      <c r="D165" s="14" t="s">
        <v>63</v>
      </c>
      <c r="E165" s="14" t="s">
        <v>63</v>
      </c>
      <c r="F165" s="14" t="s">
        <v>192</v>
      </c>
      <c r="G165" s="1">
        <v>42167</v>
      </c>
      <c r="H165" s="14">
        <v>16</v>
      </c>
      <c r="I165" s="14">
        <v>19</v>
      </c>
      <c r="J165" s="14">
        <v>53</v>
      </c>
      <c r="K165" s="14">
        <v>0</v>
      </c>
    </row>
    <row r="166" spans="1:11" x14ac:dyDescent="0.25">
      <c r="A166" s="14" t="s">
        <v>63</v>
      </c>
      <c r="B166" s="14" t="s">
        <v>37</v>
      </c>
      <c r="C166" s="14" t="s">
        <v>63</v>
      </c>
      <c r="D166" s="14" t="s">
        <v>63</v>
      </c>
      <c r="E166" s="14" t="s">
        <v>63</v>
      </c>
      <c r="F166" s="14" t="s">
        <v>192</v>
      </c>
      <c r="G166" s="1">
        <v>42180</v>
      </c>
      <c r="H166" s="14">
        <v>16</v>
      </c>
      <c r="I166" s="14">
        <v>19</v>
      </c>
      <c r="J166" s="14">
        <v>53</v>
      </c>
      <c r="K166" s="14">
        <v>0</v>
      </c>
    </row>
    <row r="167" spans="1:11" x14ac:dyDescent="0.25">
      <c r="A167" s="14" t="s">
        <v>63</v>
      </c>
      <c r="B167" s="14" t="s">
        <v>37</v>
      </c>
      <c r="C167" s="14" t="s">
        <v>63</v>
      </c>
      <c r="D167" s="14" t="s">
        <v>63</v>
      </c>
      <c r="E167" s="14" t="s">
        <v>63</v>
      </c>
      <c r="F167" s="14" t="s">
        <v>192</v>
      </c>
      <c r="G167" s="1">
        <v>42181</v>
      </c>
      <c r="H167" s="14">
        <v>16</v>
      </c>
      <c r="I167" s="14">
        <v>19</v>
      </c>
      <c r="J167" s="14">
        <v>53</v>
      </c>
      <c r="K167" s="14">
        <v>0</v>
      </c>
    </row>
    <row r="168" spans="1:11" x14ac:dyDescent="0.25">
      <c r="A168" s="14" t="s">
        <v>63</v>
      </c>
      <c r="B168" s="14" t="s">
        <v>37</v>
      </c>
      <c r="C168" s="14" t="s">
        <v>63</v>
      </c>
      <c r="D168" s="14" t="s">
        <v>63</v>
      </c>
      <c r="E168" s="14" t="s">
        <v>63</v>
      </c>
      <c r="F168" s="14" t="s">
        <v>192</v>
      </c>
      <c r="G168" s="1">
        <v>42185</v>
      </c>
      <c r="H168" s="14">
        <v>16</v>
      </c>
      <c r="I168" s="14">
        <v>19</v>
      </c>
      <c r="J168" s="14">
        <v>53</v>
      </c>
      <c r="K168" s="14">
        <v>0</v>
      </c>
    </row>
    <row r="169" spans="1:11" x14ac:dyDescent="0.25">
      <c r="A169" s="14" t="s">
        <v>63</v>
      </c>
      <c r="B169" s="14" t="s">
        <v>37</v>
      </c>
      <c r="C169" s="14" t="s">
        <v>63</v>
      </c>
      <c r="D169" s="14" t="s">
        <v>63</v>
      </c>
      <c r="E169" s="14" t="s">
        <v>63</v>
      </c>
      <c r="F169" s="14" t="s">
        <v>192</v>
      </c>
      <c r="G169" s="1">
        <v>42186</v>
      </c>
      <c r="H169" s="14">
        <v>16</v>
      </c>
      <c r="I169" s="14">
        <v>19</v>
      </c>
      <c r="J169" s="14">
        <v>50</v>
      </c>
      <c r="K169" s="14">
        <v>0</v>
      </c>
    </row>
    <row r="170" spans="1:11" x14ac:dyDescent="0.25">
      <c r="A170" s="14" t="s">
        <v>63</v>
      </c>
      <c r="B170" s="14" t="s">
        <v>37</v>
      </c>
      <c r="C170" s="14" t="s">
        <v>63</v>
      </c>
      <c r="D170" s="14" t="s">
        <v>63</v>
      </c>
      <c r="E170" s="14" t="s">
        <v>63</v>
      </c>
      <c r="F170" s="14" t="s">
        <v>192</v>
      </c>
      <c r="G170" s="1">
        <v>42201</v>
      </c>
      <c r="H170" s="14">
        <v>17</v>
      </c>
      <c r="I170" s="14">
        <v>19</v>
      </c>
      <c r="J170" s="14">
        <v>37</v>
      </c>
      <c r="K170" s="14">
        <v>0</v>
      </c>
    </row>
    <row r="171" spans="1:11" x14ac:dyDescent="0.25">
      <c r="A171" s="14" t="s">
        <v>63</v>
      </c>
      <c r="B171" s="14" t="s">
        <v>37</v>
      </c>
      <c r="C171" s="14" t="s">
        <v>63</v>
      </c>
      <c r="D171" s="14" t="s">
        <v>63</v>
      </c>
      <c r="E171" s="14" t="s">
        <v>63</v>
      </c>
      <c r="F171" s="14" t="s">
        <v>192</v>
      </c>
      <c r="G171" s="1">
        <v>42213</v>
      </c>
      <c r="H171" s="14">
        <v>16</v>
      </c>
      <c r="I171" s="14">
        <v>19</v>
      </c>
      <c r="J171" s="14"/>
      <c r="K171" s="14">
        <v>1</v>
      </c>
    </row>
    <row r="172" spans="1:11" x14ac:dyDescent="0.25">
      <c r="A172" s="14" t="s">
        <v>63</v>
      </c>
      <c r="B172" s="14" t="s">
        <v>37</v>
      </c>
      <c r="C172" s="14" t="s">
        <v>63</v>
      </c>
      <c r="D172" s="14" t="s">
        <v>63</v>
      </c>
      <c r="E172" s="14" t="s">
        <v>63</v>
      </c>
      <c r="F172" s="14" t="s">
        <v>192</v>
      </c>
      <c r="G172" s="1">
        <v>42214</v>
      </c>
      <c r="H172" s="14">
        <v>16</v>
      </c>
      <c r="I172" s="14">
        <v>19</v>
      </c>
      <c r="J172" s="14"/>
      <c r="K172" s="14">
        <v>1</v>
      </c>
    </row>
    <row r="173" spans="1:11" x14ac:dyDescent="0.25">
      <c r="A173" s="14" t="s">
        <v>63</v>
      </c>
      <c r="B173" s="14" t="s">
        <v>37</v>
      </c>
      <c r="C173" s="14" t="s">
        <v>63</v>
      </c>
      <c r="D173" s="14" t="s">
        <v>63</v>
      </c>
      <c r="E173" s="14" t="s">
        <v>63</v>
      </c>
      <c r="F173" s="14" t="s">
        <v>192</v>
      </c>
      <c r="G173" s="1">
        <v>42215</v>
      </c>
      <c r="H173" s="14">
        <v>16</v>
      </c>
      <c r="I173" s="14">
        <v>19</v>
      </c>
      <c r="J173" s="14"/>
      <c r="K173" s="14">
        <v>1</v>
      </c>
    </row>
    <row r="174" spans="1:11" x14ac:dyDescent="0.25">
      <c r="A174" s="14" t="s">
        <v>63</v>
      </c>
      <c r="B174" s="14" t="s">
        <v>37</v>
      </c>
      <c r="C174" s="14" t="s">
        <v>63</v>
      </c>
      <c r="D174" s="14" t="s">
        <v>63</v>
      </c>
      <c r="E174" s="14" t="s">
        <v>63</v>
      </c>
      <c r="F174" s="14" t="s">
        <v>192</v>
      </c>
      <c r="G174" s="1">
        <v>42233</v>
      </c>
      <c r="H174" s="14">
        <v>16</v>
      </c>
      <c r="I174" s="14">
        <v>19</v>
      </c>
      <c r="J174" s="14"/>
      <c r="K174" s="14">
        <v>1</v>
      </c>
    </row>
    <row r="175" spans="1:11" x14ac:dyDescent="0.25">
      <c r="A175" s="14" t="s">
        <v>63</v>
      </c>
      <c r="B175" s="14" t="s">
        <v>37</v>
      </c>
      <c r="C175" s="14" t="s">
        <v>63</v>
      </c>
      <c r="D175" s="14" t="s">
        <v>63</v>
      </c>
      <c r="E175" s="14" t="s">
        <v>63</v>
      </c>
      <c r="F175" s="14" t="s">
        <v>192</v>
      </c>
      <c r="G175" s="1">
        <v>42234</v>
      </c>
      <c r="H175" s="14">
        <v>16</v>
      </c>
      <c r="I175" s="14">
        <v>19</v>
      </c>
      <c r="J175" s="14"/>
      <c r="K175" s="14">
        <v>1</v>
      </c>
    </row>
    <row r="176" spans="1:11" x14ac:dyDescent="0.25">
      <c r="A176" s="14" t="s">
        <v>63</v>
      </c>
      <c r="B176" s="14" t="s">
        <v>37</v>
      </c>
      <c r="C176" s="14" t="s">
        <v>63</v>
      </c>
      <c r="D176" s="14" t="s">
        <v>63</v>
      </c>
      <c r="E176" s="14" t="s">
        <v>63</v>
      </c>
      <c r="F176" s="14" t="s">
        <v>192</v>
      </c>
      <c r="G176" s="1">
        <v>42242</v>
      </c>
      <c r="H176" s="14">
        <v>16</v>
      </c>
      <c r="I176" s="14">
        <v>19</v>
      </c>
      <c r="J176" s="14"/>
      <c r="K176" s="14">
        <v>1</v>
      </c>
    </row>
    <row r="177" spans="1:11" x14ac:dyDescent="0.25">
      <c r="A177" s="14" t="s">
        <v>63</v>
      </c>
      <c r="B177" s="14" t="s">
        <v>37</v>
      </c>
      <c r="C177" s="14" t="s">
        <v>63</v>
      </c>
      <c r="D177" s="14" t="s">
        <v>63</v>
      </c>
      <c r="E177" s="14" t="s">
        <v>63</v>
      </c>
      <c r="F177" s="14" t="s">
        <v>192</v>
      </c>
      <c r="G177" s="1">
        <v>42243</v>
      </c>
      <c r="H177" s="14">
        <v>16</v>
      </c>
      <c r="I177" s="14">
        <v>19</v>
      </c>
      <c r="J177" s="14"/>
      <c r="K177" s="14">
        <v>1</v>
      </c>
    </row>
    <row r="178" spans="1:11" x14ac:dyDescent="0.25">
      <c r="A178" s="14" t="s">
        <v>63</v>
      </c>
      <c r="B178" s="14" t="s">
        <v>37</v>
      </c>
      <c r="C178" s="14" t="s">
        <v>63</v>
      </c>
      <c r="D178" s="14" t="s">
        <v>63</v>
      </c>
      <c r="E178" s="14" t="s">
        <v>63</v>
      </c>
      <c r="F178" s="14" t="s">
        <v>192</v>
      </c>
      <c r="G178" s="1">
        <v>42256</v>
      </c>
      <c r="H178" s="14">
        <v>16</v>
      </c>
      <c r="I178" s="14">
        <v>19</v>
      </c>
      <c r="J178" s="14"/>
      <c r="K178" s="14">
        <v>1</v>
      </c>
    </row>
    <row r="179" spans="1:11" x14ac:dyDescent="0.25">
      <c r="A179" s="14" t="s">
        <v>63</v>
      </c>
      <c r="B179" s="14" t="s">
        <v>37</v>
      </c>
      <c r="C179" s="14" t="s">
        <v>63</v>
      </c>
      <c r="D179" s="14" t="s">
        <v>63</v>
      </c>
      <c r="E179" s="14" t="s">
        <v>63</v>
      </c>
      <c r="F179" s="14" t="s">
        <v>192</v>
      </c>
      <c r="G179" s="1">
        <v>42257</v>
      </c>
      <c r="H179" s="14">
        <v>16</v>
      </c>
      <c r="I179" s="14">
        <v>19</v>
      </c>
      <c r="J179" s="14"/>
      <c r="K179" s="14">
        <v>1</v>
      </c>
    </row>
    <row r="180" spans="1:11" x14ac:dyDescent="0.25">
      <c r="A180" s="14" t="s">
        <v>63</v>
      </c>
      <c r="B180" s="14" t="s">
        <v>37</v>
      </c>
      <c r="C180" s="14" t="s">
        <v>63</v>
      </c>
      <c r="D180" s="14" t="s">
        <v>63</v>
      </c>
      <c r="E180" s="14" t="s">
        <v>63</v>
      </c>
      <c r="F180" s="14" t="s">
        <v>192</v>
      </c>
      <c r="G180" s="1">
        <v>42258</v>
      </c>
      <c r="H180" s="14">
        <v>16</v>
      </c>
      <c r="I180" s="14">
        <v>19</v>
      </c>
      <c r="J180" s="14"/>
      <c r="K180" s="14">
        <v>1</v>
      </c>
    </row>
    <row r="181" spans="1:11" x14ac:dyDescent="0.25">
      <c r="A181" s="14" t="s">
        <v>63</v>
      </c>
      <c r="B181" s="14" t="s">
        <v>37</v>
      </c>
      <c r="C181" s="14" t="s">
        <v>63</v>
      </c>
      <c r="D181" s="14" t="s">
        <v>63</v>
      </c>
      <c r="E181" s="14" t="s">
        <v>63</v>
      </c>
      <c r="F181" s="14" t="s">
        <v>192</v>
      </c>
      <c r="G181" s="1" t="s">
        <v>181</v>
      </c>
      <c r="H181" s="14">
        <v>16</v>
      </c>
      <c r="I181" s="14">
        <v>19</v>
      </c>
      <c r="J181" s="14">
        <v>61</v>
      </c>
      <c r="K181" s="14">
        <v>0</v>
      </c>
    </row>
    <row r="182" spans="1:11" x14ac:dyDescent="0.25">
      <c r="A182" s="14" t="s">
        <v>63</v>
      </c>
      <c r="B182" s="14" t="s">
        <v>40</v>
      </c>
      <c r="C182" s="14" t="s">
        <v>63</v>
      </c>
      <c r="D182" s="14" t="s">
        <v>63</v>
      </c>
      <c r="E182" s="14" t="s">
        <v>63</v>
      </c>
      <c r="F182" s="14" t="s">
        <v>191</v>
      </c>
      <c r="G182" s="1">
        <v>42167</v>
      </c>
      <c r="H182" s="14">
        <v>16</v>
      </c>
      <c r="I182" s="14">
        <v>19</v>
      </c>
      <c r="J182" s="14"/>
      <c r="K182" s="14">
        <v>1</v>
      </c>
    </row>
    <row r="183" spans="1:11" x14ac:dyDescent="0.25">
      <c r="A183" s="14" t="s">
        <v>63</v>
      </c>
      <c r="B183" s="14" t="s">
        <v>40</v>
      </c>
      <c r="C183" s="14" t="s">
        <v>63</v>
      </c>
      <c r="D183" s="14" t="s">
        <v>63</v>
      </c>
      <c r="E183" s="14" t="s">
        <v>63</v>
      </c>
      <c r="F183" s="14" t="s">
        <v>191</v>
      </c>
      <c r="G183" s="1">
        <v>42180</v>
      </c>
      <c r="H183" s="14">
        <v>16</v>
      </c>
      <c r="I183" s="14">
        <v>19</v>
      </c>
      <c r="J183" s="14"/>
      <c r="K183" s="14">
        <v>1</v>
      </c>
    </row>
    <row r="184" spans="1:11" x14ac:dyDescent="0.25">
      <c r="A184" s="14" t="s">
        <v>63</v>
      </c>
      <c r="B184" s="14" t="s">
        <v>40</v>
      </c>
      <c r="C184" s="14" t="s">
        <v>63</v>
      </c>
      <c r="D184" s="14" t="s">
        <v>63</v>
      </c>
      <c r="E184" s="14" t="s">
        <v>63</v>
      </c>
      <c r="F184" s="14" t="s">
        <v>191</v>
      </c>
      <c r="G184" s="1">
        <v>42181</v>
      </c>
      <c r="H184" s="14">
        <v>16</v>
      </c>
      <c r="I184" s="14">
        <v>19</v>
      </c>
      <c r="J184" s="14"/>
      <c r="K184" s="14">
        <v>1</v>
      </c>
    </row>
    <row r="185" spans="1:11" x14ac:dyDescent="0.25">
      <c r="A185" s="14" t="s">
        <v>63</v>
      </c>
      <c r="B185" s="14" t="s">
        <v>40</v>
      </c>
      <c r="C185" s="14" t="s">
        <v>63</v>
      </c>
      <c r="D185" s="14" t="s">
        <v>63</v>
      </c>
      <c r="E185" s="14" t="s">
        <v>63</v>
      </c>
      <c r="F185" s="14" t="s">
        <v>191</v>
      </c>
      <c r="G185" s="1">
        <v>42185</v>
      </c>
      <c r="H185" s="14">
        <v>16</v>
      </c>
      <c r="I185" s="14">
        <v>19</v>
      </c>
      <c r="J185" s="14"/>
      <c r="K185" s="14">
        <v>1</v>
      </c>
    </row>
    <row r="186" spans="1:11" x14ac:dyDescent="0.25">
      <c r="A186" s="14" t="s">
        <v>63</v>
      </c>
      <c r="B186" s="14" t="s">
        <v>40</v>
      </c>
      <c r="C186" s="14" t="s">
        <v>63</v>
      </c>
      <c r="D186" s="14" t="s">
        <v>63</v>
      </c>
      <c r="E186" s="14" t="s">
        <v>63</v>
      </c>
      <c r="F186" s="14" t="s">
        <v>191</v>
      </c>
      <c r="G186" s="1">
        <v>42186</v>
      </c>
      <c r="H186" s="14">
        <v>16</v>
      </c>
      <c r="I186" s="14">
        <v>19</v>
      </c>
      <c r="J186" s="14"/>
      <c r="K186" s="14">
        <v>1</v>
      </c>
    </row>
    <row r="187" spans="1:11" x14ac:dyDescent="0.25">
      <c r="A187" s="14" t="s">
        <v>63</v>
      </c>
      <c r="B187" s="14" t="s">
        <v>40</v>
      </c>
      <c r="C187" s="14" t="s">
        <v>63</v>
      </c>
      <c r="D187" s="14" t="s">
        <v>63</v>
      </c>
      <c r="E187" s="14" t="s">
        <v>63</v>
      </c>
      <c r="F187" s="14" t="s">
        <v>191</v>
      </c>
      <c r="G187" s="1">
        <v>42201</v>
      </c>
      <c r="H187" s="14">
        <v>17</v>
      </c>
      <c r="I187" s="14">
        <v>19</v>
      </c>
      <c r="J187" s="14"/>
      <c r="K187" s="14">
        <v>1</v>
      </c>
    </row>
    <row r="188" spans="1:11" x14ac:dyDescent="0.25">
      <c r="A188" s="14" t="s">
        <v>63</v>
      </c>
      <c r="B188" s="14" t="s">
        <v>40</v>
      </c>
      <c r="C188" s="14" t="s">
        <v>63</v>
      </c>
      <c r="D188" s="14" t="s">
        <v>63</v>
      </c>
      <c r="E188" s="14" t="s">
        <v>63</v>
      </c>
      <c r="F188" s="14" t="s">
        <v>191</v>
      </c>
      <c r="G188" s="1">
        <v>42213</v>
      </c>
      <c r="H188" s="14">
        <v>16</v>
      </c>
      <c r="I188" s="14">
        <v>19</v>
      </c>
      <c r="J188" s="14"/>
      <c r="K188" s="14">
        <v>1</v>
      </c>
    </row>
    <row r="189" spans="1:11" x14ac:dyDescent="0.25">
      <c r="A189" s="14" t="s">
        <v>63</v>
      </c>
      <c r="B189" s="14" t="s">
        <v>40</v>
      </c>
      <c r="C189" s="14" t="s">
        <v>63</v>
      </c>
      <c r="D189" s="14" t="s">
        <v>63</v>
      </c>
      <c r="E189" s="14" t="s">
        <v>63</v>
      </c>
      <c r="F189" s="14" t="s">
        <v>191</v>
      </c>
      <c r="G189" s="1">
        <v>42214</v>
      </c>
      <c r="H189" s="14">
        <v>16</v>
      </c>
      <c r="I189" s="14">
        <v>19</v>
      </c>
      <c r="J189" s="14"/>
      <c r="K189" s="14">
        <v>1</v>
      </c>
    </row>
    <row r="190" spans="1:11" x14ac:dyDescent="0.25">
      <c r="A190" s="14" t="s">
        <v>63</v>
      </c>
      <c r="B190" s="14" t="s">
        <v>40</v>
      </c>
      <c r="C190" s="14" t="s">
        <v>63</v>
      </c>
      <c r="D190" s="14" t="s">
        <v>63</v>
      </c>
      <c r="E190" s="14" t="s">
        <v>63</v>
      </c>
      <c r="F190" s="14" t="s">
        <v>191</v>
      </c>
      <c r="G190" s="1">
        <v>42215</v>
      </c>
      <c r="H190" s="14">
        <v>16</v>
      </c>
      <c r="I190" s="14">
        <v>19</v>
      </c>
      <c r="J190" s="14"/>
      <c r="K190" s="14">
        <v>1</v>
      </c>
    </row>
    <row r="191" spans="1:11" x14ac:dyDescent="0.25">
      <c r="A191" s="14" t="s">
        <v>63</v>
      </c>
      <c r="B191" s="14" t="s">
        <v>40</v>
      </c>
      <c r="C191" s="14" t="s">
        <v>63</v>
      </c>
      <c r="D191" s="14" t="s">
        <v>63</v>
      </c>
      <c r="E191" s="14" t="s">
        <v>63</v>
      </c>
      <c r="F191" s="14" t="s">
        <v>191</v>
      </c>
      <c r="G191" s="1">
        <v>42233</v>
      </c>
      <c r="H191" s="14">
        <v>16</v>
      </c>
      <c r="I191" s="14">
        <v>19</v>
      </c>
      <c r="J191" s="14"/>
      <c r="K191" s="14">
        <v>1</v>
      </c>
    </row>
    <row r="192" spans="1:11" x14ac:dyDescent="0.25">
      <c r="A192" s="14" t="s">
        <v>63</v>
      </c>
      <c r="B192" s="14" t="s">
        <v>40</v>
      </c>
      <c r="C192" s="14" t="s">
        <v>63</v>
      </c>
      <c r="D192" s="14" t="s">
        <v>63</v>
      </c>
      <c r="E192" s="14" t="s">
        <v>63</v>
      </c>
      <c r="F192" s="14" t="s">
        <v>191</v>
      </c>
      <c r="G192" s="1">
        <v>42234</v>
      </c>
      <c r="H192" s="14">
        <v>16</v>
      </c>
      <c r="I192" s="14">
        <v>19</v>
      </c>
      <c r="J192" s="14"/>
      <c r="K192" s="14">
        <v>1</v>
      </c>
    </row>
    <row r="193" spans="1:11" x14ac:dyDescent="0.25">
      <c r="A193" s="14" t="s">
        <v>63</v>
      </c>
      <c r="B193" s="14" t="s">
        <v>40</v>
      </c>
      <c r="C193" s="14" t="s">
        <v>63</v>
      </c>
      <c r="D193" s="14" t="s">
        <v>63</v>
      </c>
      <c r="E193" s="14" t="s">
        <v>63</v>
      </c>
      <c r="F193" s="14" t="s">
        <v>191</v>
      </c>
      <c r="G193" s="1">
        <v>42242</v>
      </c>
      <c r="H193" s="14">
        <v>16</v>
      </c>
      <c r="I193" s="14">
        <v>19</v>
      </c>
      <c r="J193" s="14"/>
      <c r="K193" s="14">
        <v>1</v>
      </c>
    </row>
    <row r="194" spans="1:11" x14ac:dyDescent="0.25">
      <c r="A194" s="14" t="s">
        <v>63</v>
      </c>
      <c r="B194" s="14" t="s">
        <v>40</v>
      </c>
      <c r="C194" s="14" t="s">
        <v>63</v>
      </c>
      <c r="D194" s="14" t="s">
        <v>63</v>
      </c>
      <c r="E194" s="14" t="s">
        <v>63</v>
      </c>
      <c r="F194" s="14" t="s">
        <v>191</v>
      </c>
      <c r="G194" s="1">
        <v>42243</v>
      </c>
      <c r="H194" s="14">
        <v>16</v>
      </c>
      <c r="I194" s="14">
        <v>19</v>
      </c>
      <c r="J194" s="14"/>
      <c r="K194" s="14">
        <v>1</v>
      </c>
    </row>
    <row r="195" spans="1:11" x14ac:dyDescent="0.25">
      <c r="A195" s="14" t="s">
        <v>63</v>
      </c>
      <c r="B195" s="14" t="s">
        <v>40</v>
      </c>
      <c r="C195" s="14" t="s">
        <v>63</v>
      </c>
      <c r="D195" s="14" t="s">
        <v>63</v>
      </c>
      <c r="E195" s="14" t="s">
        <v>63</v>
      </c>
      <c r="F195" s="14" t="s">
        <v>191</v>
      </c>
      <c r="G195" s="1">
        <v>42256</v>
      </c>
      <c r="H195" s="14">
        <v>16</v>
      </c>
      <c r="I195" s="14">
        <v>19</v>
      </c>
      <c r="J195" s="14"/>
      <c r="K195" s="14">
        <v>1</v>
      </c>
    </row>
    <row r="196" spans="1:11" x14ac:dyDescent="0.25">
      <c r="A196" s="14" t="s">
        <v>63</v>
      </c>
      <c r="B196" s="14" t="s">
        <v>40</v>
      </c>
      <c r="C196" s="14" t="s">
        <v>63</v>
      </c>
      <c r="D196" s="14" t="s">
        <v>63</v>
      </c>
      <c r="E196" s="14" t="s">
        <v>63</v>
      </c>
      <c r="F196" s="14" t="s">
        <v>191</v>
      </c>
      <c r="G196" s="1">
        <v>42257</v>
      </c>
      <c r="H196" s="14">
        <v>16</v>
      </c>
      <c r="I196" s="14">
        <v>19</v>
      </c>
      <c r="J196" s="14"/>
      <c r="K196" s="14">
        <v>1</v>
      </c>
    </row>
    <row r="197" spans="1:11" x14ac:dyDescent="0.25">
      <c r="A197" s="14" t="s">
        <v>63</v>
      </c>
      <c r="B197" s="14" t="s">
        <v>40</v>
      </c>
      <c r="C197" s="14" t="s">
        <v>63</v>
      </c>
      <c r="D197" s="14" t="s">
        <v>63</v>
      </c>
      <c r="E197" s="14" t="s">
        <v>63</v>
      </c>
      <c r="F197" s="14" t="s">
        <v>191</v>
      </c>
      <c r="G197" s="1">
        <v>42258</v>
      </c>
      <c r="H197" s="14">
        <v>16</v>
      </c>
      <c r="I197" s="14">
        <v>19</v>
      </c>
      <c r="J197" s="14"/>
      <c r="K197" s="14">
        <v>1</v>
      </c>
    </row>
    <row r="198" spans="1:11" x14ac:dyDescent="0.25">
      <c r="A198" s="14" t="s">
        <v>63</v>
      </c>
      <c r="B198" s="14" t="s">
        <v>40</v>
      </c>
      <c r="C198" s="14" t="s">
        <v>63</v>
      </c>
      <c r="D198" s="14" t="s">
        <v>63</v>
      </c>
      <c r="E198" s="14" t="s">
        <v>63</v>
      </c>
      <c r="F198" s="14" t="s">
        <v>191</v>
      </c>
      <c r="G198" s="1" t="s">
        <v>181</v>
      </c>
      <c r="H198" s="14">
        <v>16</v>
      </c>
      <c r="I198" s="14">
        <v>19</v>
      </c>
      <c r="J198" s="14"/>
      <c r="K198" s="14">
        <v>1</v>
      </c>
    </row>
    <row r="199" spans="1:11" x14ac:dyDescent="0.25">
      <c r="A199" s="14" t="s">
        <v>63</v>
      </c>
      <c r="B199" s="14" t="s">
        <v>40</v>
      </c>
      <c r="C199" s="14" t="s">
        <v>63</v>
      </c>
      <c r="D199" s="14" t="s">
        <v>63</v>
      </c>
      <c r="E199" s="14" t="s">
        <v>63</v>
      </c>
      <c r="F199" s="14" t="s">
        <v>192</v>
      </c>
      <c r="G199" s="1">
        <v>42163</v>
      </c>
      <c r="H199" s="14">
        <v>16</v>
      </c>
      <c r="I199" s="14">
        <v>19</v>
      </c>
      <c r="J199" s="14"/>
      <c r="K199" s="14">
        <v>1</v>
      </c>
    </row>
    <row r="200" spans="1:11" x14ac:dyDescent="0.25">
      <c r="A200" s="14" t="s">
        <v>63</v>
      </c>
      <c r="B200" s="14" t="s">
        <v>40</v>
      </c>
      <c r="C200" s="14" t="s">
        <v>63</v>
      </c>
      <c r="D200" s="14" t="s">
        <v>63</v>
      </c>
      <c r="E200" s="14" t="s">
        <v>63</v>
      </c>
      <c r="F200" s="14" t="s">
        <v>192</v>
      </c>
      <c r="G200" s="1">
        <v>42167</v>
      </c>
      <c r="H200" s="14">
        <v>16</v>
      </c>
      <c r="I200" s="14">
        <v>19</v>
      </c>
      <c r="J200" s="14"/>
      <c r="K200" s="14">
        <v>1</v>
      </c>
    </row>
    <row r="201" spans="1:11" x14ac:dyDescent="0.25">
      <c r="A201" s="14" t="s">
        <v>63</v>
      </c>
      <c r="B201" s="14" t="s">
        <v>40</v>
      </c>
      <c r="C201" s="14" t="s">
        <v>63</v>
      </c>
      <c r="D201" s="14" t="s">
        <v>63</v>
      </c>
      <c r="E201" s="14" t="s">
        <v>63</v>
      </c>
      <c r="F201" s="14" t="s">
        <v>192</v>
      </c>
      <c r="G201" s="1">
        <v>42180</v>
      </c>
      <c r="H201" s="14">
        <v>16</v>
      </c>
      <c r="I201" s="14">
        <v>19</v>
      </c>
      <c r="J201" s="14"/>
      <c r="K201" s="14">
        <v>1</v>
      </c>
    </row>
    <row r="202" spans="1:11" x14ac:dyDescent="0.25">
      <c r="A202" s="14" t="s">
        <v>63</v>
      </c>
      <c r="B202" s="14" t="s">
        <v>40</v>
      </c>
      <c r="C202" s="14" t="s">
        <v>63</v>
      </c>
      <c r="D202" s="14" t="s">
        <v>63</v>
      </c>
      <c r="E202" s="14" t="s">
        <v>63</v>
      </c>
      <c r="F202" s="14" t="s">
        <v>192</v>
      </c>
      <c r="G202" s="1">
        <v>42181</v>
      </c>
      <c r="H202" s="14">
        <v>16</v>
      </c>
      <c r="I202" s="14">
        <v>19</v>
      </c>
      <c r="J202" s="14"/>
      <c r="K202" s="14">
        <v>1</v>
      </c>
    </row>
    <row r="203" spans="1:11" x14ac:dyDescent="0.25">
      <c r="A203" s="14" t="s">
        <v>63</v>
      </c>
      <c r="B203" s="14" t="s">
        <v>40</v>
      </c>
      <c r="C203" s="14" t="s">
        <v>63</v>
      </c>
      <c r="D203" s="14" t="s">
        <v>63</v>
      </c>
      <c r="E203" s="14" t="s">
        <v>63</v>
      </c>
      <c r="F203" s="14" t="s">
        <v>192</v>
      </c>
      <c r="G203" s="1">
        <v>42185</v>
      </c>
      <c r="H203" s="14">
        <v>16</v>
      </c>
      <c r="I203" s="14">
        <v>19</v>
      </c>
      <c r="J203" s="14"/>
      <c r="K203" s="14">
        <v>1</v>
      </c>
    </row>
    <row r="204" spans="1:11" x14ac:dyDescent="0.25">
      <c r="A204" s="14" t="s">
        <v>63</v>
      </c>
      <c r="B204" s="14" t="s">
        <v>40</v>
      </c>
      <c r="C204" s="14" t="s">
        <v>63</v>
      </c>
      <c r="D204" s="14" t="s">
        <v>63</v>
      </c>
      <c r="E204" s="14" t="s">
        <v>63</v>
      </c>
      <c r="F204" s="14" t="s">
        <v>192</v>
      </c>
      <c r="G204" s="1">
        <v>42186</v>
      </c>
      <c r="H204" s="14">
        <v>16</v>
      </c>
      <c r="I204" s="14">
        <v>19</v>
      </c>
      <c r="J204" s="14"/>
      <c r="K204" s="14">
        <v>1</v>
      </c>
    </row>
    <row r="205" spans="1:11" x14ac:dyDescent="0.25">
      <c r="A205" s="14" t="s">
        <v>63</v>
      </c>
      <c r="B205" s="14" t="s">
        <v>40</v>
      </c>
      <c r="C205" s="14" t="s">
        <v>63</v>
      </c>
      <c r="D205" s="14" t="s">
        <v>63</v>
      </c>
      <c r="E205" s="14" t="s">
        <v>63</v>
      </c>
      <c r="F205" s="14" t="s">
        <v>192</v>
      </c>
      <c r="G205" s="1">
        <v>42213</v>
      </c>
      <c r="H205" s="14">
        <v>16</v>
      </c>
      <c r="I205" s="14">
        <v>19</v>
      </c>
      <c r="J205" s="14"/>
      <c r="K205" s="14">
        <v>1</v>
      </c>
    </row>
    <row r="206" spans="1:11" x14ac:dyDescent="0.25">
      <c r="A206" s="14" t="s">
        <v>63</v>
      </c>
      <c r="B206" s="14" t="s">
        <v>40</v>
      </c>
      <c r="C206" s="14" t="s">
        <v>63</v>
      </c>
      <c r="D206" s="14" t="s">
        <v>63</v>
      </c>
      <c r="E206" s="14" t="s">
        <v>63</v>
      </c>
      <c r="F206" s="14" t="s">
        <v>192</v>
      </c>
      <c r="G206" s="1">
        <v>42214</v>
      </c>
      <c r="H206" s="14">
        <v>16</v>
      </c>
      <c r="I206" s="14">
        <v>19</v>
      </c>
      <c r="J206" s="14"/>
      <c r="K206" s="14">
        <v>1</v>
      </c>
    </row>
    <row r="207" spans="1:11" x14ac:dyDescent="0.25">
      <c r="A207" s="14" t="s">
        <v>63</v>
      </c>
      <c r="B207" s="14" t="s">
        <v>40</v>
      </c>
      <c r="C207" s="14" t="s">
        <v>63</v>
      </c>
      <c r="D207" s="14" t="s">
        <v>63</v>
      </c>
      <c r="E207" s="14" t="s">
        <v>63</v>
      </c>
      <c r="F207" s="14" t="s">
        <v>192</v>
      </c>
      <c r="G207" s="1">
        <v>42215</v>
      </c>
      <c r="H207" s="14">
        <v>16</v>
      </c>
      <c r="I207" s="14">
        <v>19</v>
      </c>
      <c r="J207" s="14"/>
      <c r="K207" s="14">
        <v>1</v>
      </c>
    </row>
    <row r="208" spans="1:11" x14ac:dyDescent="0.25">
      <c r="A208" s="14" t="s">
        <v>63</v>
      </c>
      <c r="B208" s="14" t="s">
        <v>40</v>
      </c>
      <c r="C208" s="14" t="s">
        <v>63</v>
      </c>
      <c r="D208" s="14" t="s">
        <v>63</v>
      </c>
      <c r="E208" s="14" t="s">
        <v>63</v>
      </c>
      <c r="F208" s="14" t="s">
        <v>192</v>
      </c>
      <c r="G208" s="1">
        <v>42233</v>
      </c>
      <c r="H208" s="14">
        <v>16</v>
      </c>
      <c r="I208" s="14">
        <v>19</v>
      </c>
      <c r="J208" s="14"/>
      <c r="K208" s="14">
        <v>1</v>
      </c>
    </row>
    <row r="209" spans="1:11" x14ac:dyDescent="0.25">
      <c r="A209" s="14" t="s">
        <v>63</v>
      </c>
      <c r="B209" s="14" t="s">
        <v>40</v>
      </c>
      <c r="C209" s="14" t="s">
        <v>63</v>
      </c>
      <c r="D209" s="14" t="s">
        <v>63</v>
      </c>
      <c r="E209" s="14" t="s">
        <v>63</v>
      </c>
      <c r="F209" s="14" t="s">
        <v>192</v>
      </c>
      <c r="G209" s="1">
        <v>42234</v>
      </c>
      <c r="H209" s="14">
        <v>16</v>
      </c>
      <c r="I209" s="14">
        <v>19</v>
      </c>
      <c r="J209" s="14"/>
      <c r="K209" s="14">
        <v>1</v>
      </c>
    </row>
    <row r="210" spans="1:11" x14ac:dyDescent="0.25">
      <c r="A210" s="14" t="s">
        <v>63</v>
      </c>
      <c r="B210" s="14" t="s">
        <v>40</v>
      </c>
      <c r="C210" s="14" t="s">
        <v>63</v>
      </c>
      <c r="D210" s="14" t="s">
        <v>63</v>
      </c>
      <c r="E210" s="14" t="s">
        <v>63</v>
      </c>
      <c r="F210" s="14" t="s">
        <v>192</v>
      </c>
      <c r="G210" s="1">
        <v>42242</v>
      </c>
      <c r="H210" s="14">
        <v>16</v>
      </c>
      <c r="I210" s="14">
        <v>19</v>
      </c>
      <c r="J210" s="14"/>
      <c r="K210" s="14">
        <v>1</v>
      </c>
    </row>
    <row r="211" spans="1:11" x14ac:dyDescent="0.25">
      <c r="A211" s="14" t="s">
        <v>63</v>
      </c>
      <c r="B211" s="14" t="s">
        <v>40</v>
      </c>
      <c r="C211" s="14" t="s">
        <v>63</v>
      </c>
      <c r="D211" s="14" t="s">
        <v>63</v>
      </c>
      <c r="E211" s="14" t="s">
        <v>63</v>
      </c>
      <c r="F211" s="14" t="s">
        <v>192</v>
      </c>
      <c r="G211" s="1">
        <v>42243</v>
      </c>
      <c r="H211" s="14">
        <v>16</v>
      </c>
      <c r="I211" s="14">
        <v>19</v>
      </c>
      <c r="J211" s="14"/>
      <c r="K211" s="14">
        <v>1</v>
      </c>
    </row>
    <row r="212" spans="1:11" x14ac:dyDescent="0.25">
      <c r="A212" s="14" t="s">
        <v>63</v>
      </c>
      <c r="B212" s="14" t="s">
        <v>40</v>
      </c>
      <c r="C212" s="14" t="s">
        <v>63</v>
      </c>
      <c r="D212" s="14" t="s">
        <v>63</v>
      </c>
      <c r="E212" s="14" t="s">
        <v>63</v>
      </c>
      <c r="F212" s="14" t="s">
        <v>192</v>
      </c>
      <c r="G212" s="1">
        <v>42256</v>
      </c>
      <c r="H212" s="14">
        <v>16</v>
      </c>
      <c r="I212" s="14">
        <v>19</v>
      </c>
      <c r="J212" s="14"/>
      <c r="K212" s="14">
        <v>1</v>
      </c>
    </row>
    <row r="213" spans="1:11" x14ac:dyDescent="0.25">
      <c r="A213" s="14" t="s">
        <v>63</v>
      </c>
      <c r="B213" s="14" t="s">
        <v>40</v>
      </c>
      <c r="C213" s="14" t="s">
        <v>63</v>
      </c>
      <c r="D213" s="14" t="s">
        <v>63</v>
      </c>
      <c r="E213" s="14" t="s">
        <v>63</v>
      </c>
      <c r="F213" s="14" t="s">
        <v>192</v>
      </c>
      <c r="G213" s="1">
        <v>42257</v>
      </c>
      <c r="H213" s="14">
        <v>16</v>
      </c>
      <c r="I213" s="14">
        <v>19</v>
      </c>
      <c r="J213" s="14"/>
      <c r="K213" s="14">
        <v>1</v>
      </c>
    </row>
    <row r="214" spans="1:11" x14ac:dyDescent="0.25">
      <c r="A214" s="14" t="s">
        <v>63</v>
      </c>
      <c r="B214" s="14" t="s">
        <v>40</v>
      </c>
      <c r="C214" s="14" t="s">
        <v>63</v>
      </c>
      <c r="D214" s="14" t="s">
        <v>63</v>
      </c>
      <c r="E214" s="14" t="s">
        <v>63</v>
      </c>
      <c r="F214" s="14" t="s">
        <v>192</v>
      </c>
      <c r="G214" s="1">
        <v>42258</v>
      </c>
      <c r="H214" s="14">
        <v>16</v>
      </c>
      <c r="I214" s="14">
        <v>19</v>
      </c>
      <c r="J214" s="14"/>
      <c r="K214" s="14">
        <v>1</v>
      </c>
    </row>
    <row r="215" spans="1:11" x14ac:dyDescent="0.25">
      <c r="A215" s="14" t="s">
        <v>63</v>
      </c>
      <c r="B215" s="14" t="s">
        <v>40</v>
      </c>
      <c r="C215" s="14" t="s">
        <v>63</v>
      </c>
      <c r="D215" s="14" t="s">
        <v>63</v>
      </c>
      <c r="E215" s="14" t="s">
        <v>63</v>
      </c>
      <c r="F215" s="14" t="s">
        <v>192</v>
      </c>
      <c r="G215" s="1" t="s">
        <v>181</v>
      </c>
      <c r="H215" s="14">
        <v>16</v>
      </c>
      <c r="I215" s="14">
        <v>19</v>
      </c>
      <c r="J215" s="14"/>
      <c r="K215" s="14">
        <v>1</v>
      </c>
    </row>
    <row r="216" spans="1:11" x14ac:dyDescent="0.25">
      <c r="A216" s="14" t="s">
        <v>63</v>
      </c>
      <c r="B216" s="14" t="s">
        <v>35</v>
      </c>
      <c r="C216" s="14" t="s">
        <v>63</v>
      </c>
      <c r="D216" s="14" t="s">
        <v>63</v>
      </c>
      <c r="E216" s="14" t="s">
        <v>63</v>
      </c>
      <c r="F216" s="14" t="s">
        <v>191</v>
      </c>
      <c r="G216" s="1">
        <v>42167</v>
      </c>
      <c r="H216" s="14">
        <v>16</v>
      </c>
      <c r="I216" s="14">
        <v>19</v>
      </c>
      <c r="J216" s="14"/>
      <c r="K216" s="14">
        <v>1</v>
      </c>
    </row>
    <row r="217" spans="1:11" x14ac:dyDescent="0.25">
      <c r="A217" s="14" t="s">
        <v>63</v>
      </c>
      <c r="B217" s="14" t="s">
        <v>35</v>
      </c>
      <c r="C217" s="14" t="s">
        <v>63</v>
      </c>
      <c r="D217" s="14" t="s">
        <v>63</v>
      </c>
      <c r="E217" s="14" t="s">
        <v>63</v>
      </c>
      <c r="F217" s="14" t="s">
        <v>191</v>
      </c>
      <c r="G217" s="1">
        <v>42180</v>
      </c>
      <c r="H217" s="14">
        <v>16</v>
      </c>
      <c r="I217" s="14">
        <v>19</v>
      </c>
      <c r="J217" s="14"/>
      <c r="K217" s="14">
        <v>1</v>
      </c>
    </row>
    <row r="218" spans="1:11" x14ac:dyDescent="0.25">
      <c r="A218" s="14" t="s">
        <v>63</v>
      </c>
      <c r="B218" s="14" t="s">
        <v>35</v>
      </c>
      <c r="C218" s="14" t="s">
        <v>63</v>
      </c>
      <c r="D218" s="14" t="s">
        <v>63</v>
      </c>
      <c r="E218" s="14" t="s">
        <v>63</v>
      </c>
      <c r="F218" s="14" t="s">
        <v>191</v>
      </c>
      <c r="G218" s="1">
        <v>42181</v>
      </c>
      <c r="H218" s="14">
        <v>16</v>
      </c>
      <c r="I218" s="14">
        <v>19</v>
      </c>
      <c r="J218" s="14"/>
      <c r="K218" s="14">
        <v>1</v>
      </c>
    </row>
    <row r="219" spans="1:11" x14ac:dyDescent="0.25">
      <c r="A219" s="14" t="s">
        <v>63</v>
      </c>
      <c r="B219" s="14" t="s">
        <v>35</v>
      </c>
      <c r="C219" s="14" t="s">
        <v>63</v>
      </c>
      <c r="D219" s="14" t="s">
        <v>63</v>
      </c>
      <c r="E219" s="14" t="s">
        <v>63</v>
      </c>
      <c r="F219" s="14" t="s">
        <v>191</v>
      </c>
      <c r="G219" s="1">
        <v>42185</v>
      </c>
      <c r="H219" s="14">
        <v>16</v>
      </c>
      <c r="I219" s="14">
        <v>19</v>
      </c>
      <c r="J219" s="14"/>
      <c r="K219" s="14">
        <v>1</v>
      </c>
    </row>
    <row r="220" spans="1:11" x14ac:dyDescent="0.25">
      <c r="A220" s="14" t="s">
        <v>63</v>
      </c>
      <c r="B220" s="14" t="s">
        <v>35</v>
      </c>
      <c r="C220" s="14" t="s">
        <v>63</v>
      </c>
      <c r="D220" s="14" t="s">
        <v>63</v>
      </c>
      <c r="E220" s="14" t="s">
        <v>63</v>
      </c>
      <c r="F220" s="14" t="s">
        <v>191</v>
      </c>
      <c r="G220" s="1">
        <v>42186</v>
      </c>
      <c r="H220" s="14">
        <v>16</v>
      </c>
      <c r="I220" s="14">
        <v>19</v>
      </c>
      <c r="J220" s="14"/>
      <c r="K220" s="14">
        <v>1</v>
      </c>
    </row>
    <row r="221" spans="1:11" x14ac:dyDescent="0.25">
      <c r="A221" s="14" t="s">
        <v>63</v>
      </c>
      <c r="B221" s="14" t="s">
        <v>35</v>
      </c>
      <c r="C221" s="14" t="s">
        <v>63</v>
      </c>
      <c r="D221" s="14" t="s">
        <v>63</v>
      </c>
      <c r="E221" s="14" t="s">
        <v>63</v>
      </c>
      <c r="F221" s="14" t="s">
        <v>191</v>
      </c>
      <c r="G221" s="1">
        <v>42201</v>
      </c>
      <c r="H221" s="14">
        <v>17</v>
      </c>
      <c r="I221" s="14">
        <v>19</v>
      </c>
      <c r="J221" s="14"/>
      <c r="K221" s="14">
        <v>1</v>
      </c>
    </row>
    <row r="222" spans="1:11" x14ac:dyDescent="0.25">
      <c r="A222" s="14" t="s">
        <v>63</v>
      </c>
      <c r="B222" s="14" t="s">
        <v>35</v>
      </c>
      <c r="C222" s="14" t="s">
        <v>63</v>
      </c>
      <c r="D222" s="14" t="s">
        <v>63</v>
      </c>
      <c r="E222" s="14" t="s">
        <v>63</v>
      </c>
      <c r="F222" s="14" t="s">
        <v>191</v>
      </c>
      <c r="G222" s="1">
        <v>42213</v>
      </c>
      <c r="H222" s="14">
        <v>16</v>
      </c>
      <c r="I222" s="14">
        <v>19</v>
      </c>
      <c r="J222" s="14"/>
      <c r="K222" s="14">
        <v>1</v>
      </c>
    </row>
    <row r="223" spans="1:11" x14ac:dyDescent="0.25">
      <c r="A223" s="14" t="s">
        <v>63</v>
      </c>
      <c r="B223" s="14" t="s">
        <v>35</v>
      </c>
      <c r="C223" s="14" t="s">
        <v>63</v>
      </c>
      <c r="D223" s="14" t="s">
        <v>63</v>
      </c>
      <c r="E223" s="14" t="s">
        <v>63</v>
      </c>
      <c r="F223" s="14" t="s">
        <v>191</v>
      </c>
      <c r="G223" s="1">
        <v>42214</v>
      </c>
      <c r="H223" s="14">
        <v>16</v>
      </c>
      <c r="I223" s="14">
        <v>19</v>
      </c>
      <c r="J223" s="14"/>
      <c r="K223" s="14">
        <v>1</v>
      </c>
    </row>
    <row r="224" spans="1:11" x14ac:dyDescent="0.25">
      <c r="A224" s="14" t="s">
        <v>63</v>
      </c>
      <c r="B224" s="14" t="s">
        <v>35</v>
      </c>
      <c r="C224" s="14" t="s">
        <v>63</v>
      </c>
      <c r="D224" s="14" t="s">
        <v>63</v>
      </c>
      <c r="E224" s="14" t="s">
        <v>63</v>
      </c>
      <c r="F224" s="14" t="s">
        <v>191</v>
      </c>
      <c r="G224" s="1">
        <v>42215</v>
      </c>
      <c r="H224" s="14">
        <v>16</v>
      </c>
      <c r="I224" s="14">
        <v>19</v>
      </c>
      <c r="J224" s="14"/>
      <c r="K224" s="14">
        <v>1</v>
      </c>
    </row>
    <row r="225" spans="1:11" x14ac:dyDescent="0.25">
      <c r="A225" s="14" t="s">
        <v>63</v>
      </c>
      <c r="B225" s="14" t="s">
        <v>35</v>
      </c>
      <c r="C225" s="14" t="s">
        <v>63</v>
      </c>
      <c r="D225" s="14" t="s">
        <v>63</v>
      </c>
      <c r="E225" s="14" t="s">
        <v>63</v>
      </c>
      <c r="F225" s="14" t="s">
        <v>191</v>
      </c>
      <c r="G225" s="1">
        <v>42233</v>
      </c>
      <c r="H225" s="14">
        <v>16</v>
      </c>
      <c r="I225" s="14">
        <v>19</v>
      </c>
      <c r="J225" s="14"/>
      <c r="K225" s="14">
        <v>1</v>
      </c>
    </row>
    <row r="226" spans="1:11" x14ac:dyDescent="0.25">
      <c r="A226" s="14" t="s">
        <v>63</v>
      </c>
      <c r="B226" s="14" t="s">
        <v>35</v>
      </c>
      <c r="C226" s="14" t="s">
        <v>63</v>
      </c>
      <c r="D226" s="14" t="s">
        <v>63</v>
      </c>
      <c r="E226" s="14" t="s">
        <v>63</v>
      </c>
      <c r="F226" s="14" t="s">
        <v>191</v>
      </c>
      <c r="G226" s="1">
        <v>42234</v>
      </c>
      <c r="H226" s="14">
        <v>16</v>
      </c>
      <c r="I226" s="14">
        <v>19</v>
      </c>
      <c r="J226" s="14"/>
      <c r="K226" s="14">
        <v>1</v>
      </c>
    </row>
    <row r="227" spans="1:11" x14ac:dyDescent="0.25">
      <c r="A227" s="14" t="s">
        <v>63</v>
      </c>
      <c r="B227" s="14" t="s">
        <v>35</v>
      </c>
      <c r="C227" s="14" t="s">
        <v>63</v>
      </c>
      <c r="D227" s="14" t="s">
        <v>63</v>
      </c>
      <c r="E227" s="14" t="s">
        <v>63</v>
      </c>
      <c r="F227" s="14" t="s">
        <v>191</v>
      </c>
      <c r="G227" s="1">
        <v>42242</v>
      </c>
      <c r="H227" s="14">
        <v>16</v>
      </c>
      <c r="I227" s="14">
        <v>19</v>
      </c>
      <c r="J227" s="14"/>
      <c r="K227" s="14">
        <v>1</v>
      </c>
    </row>
    <row r="228" spans="1:11" x14ac:dyDescent="0.25">
      <c r="A228" s="14" t="s">
        <v>63</v>
      </c>
      <c r="B228" s="14" t="s">
        <v>35</v>
      </c>
      <c r="C228" s="14" t="s">
        <v>63</v>
      </c>
      <c r="D228" s="14" t="s">
        <v>63</v>
      </c>
      <c r="E228" s="14" t="s">
        <v>63</v>
      </c>
      <c r="F228" s="14" t="s">
        <v>191</v>
      </c>
      <c r="G228" s="1">
        <v>42243</v>
      </c>
      <c r="H228" s="14">
        <v>16</v>
      </c>
      <c r="I228" s="14">
        <v>19</v>
      </c>
      <c r="J228" s="14"/>
      <c r="K228" s="14">
        <v>1</v>
      </c>
    </row>
    <row r="229" spans="1:11" x14ac:dyDescent="0.25">
      <c r="A229" s="14" t="s">
        <v>63</v>
      </c>
      <c r="B229" s="14" t="s">
        <v>35</v>
      </c>
      <c r="C229" s="14" t="s">
        <v>63</v>
      </c>
      <c r="D229" s="14" t="s">
        <v>63</v>
      </c>
      <c r="E229" s="14" t="s">
        <v>63</v>
      </c>
      <c r="F229" s="14" t="s">
        <v>191</v>
      </c>
      <c r="G229" s="1">
        <v>42256</v>
      </c>
      <c r="H229" s="14">
        <v>16</v>
      </c>
      <c r="I229" s="14">
        <v>19</v>
      </c>
      <c r="J229" s="14"/>
      <c r="K229" s="14">
        <v>1</v>
      </c>
    </row>
    <row r="230" spans="1:11" x14ac:dyDescent="0.25">
      <c r="A230" s="14" t="s">
        <v>63</v>
      </c>
      <c r="B230" s="14" t="s">
        <v>35</v>
      </c>
      <c r="C230" s="14" t="s">
        <v>63</v>
      </c>
      <c r="D230" s="14" t="s">
        <v>63</v>
      </c>
      <c r="E230" s="14" t="s">
        <v>63</v>
      </c>
      <c r="F230" s="14" t="s">
        <v>191</v>
      </c>
      <c r="G230" s="1">
        <v>42257</v>
      </c>
      <c r="H230" s="14">
        <v>16</v>
      </c>
      <c r="I230" s="14">
        <v>19</v>
      </c>
      <c r="J230" s="14"/>
      <c r="K230" s="14">
        <v>1</v>
      </c>
    </row>
    <row r="231" spans="1:11" x14ac:dyDescent="0.25">
      <c r="A231" s="14" t="s">
        <v>63</v>
      </c>
      <c r="B231" s="14" t="s">
        <v>35</v>
      </c>
      <c r="C231" s="14" t="s">
        <v>63</v>
      </c>
      <c r="D231" s="14" t="s">
        <v>63</v>
      </c>
      <c r="E231" s="14" t="s">
        <v>63</v>
      </c>
      <c r="F231" s="14" t="s">
        <v>191</v>
      </c>
      <c r="G231" s="1">
        <v>42258</v>
      </c>
      <c r="H231" s="14">
        <v>16</v>
      </c>
      <c r="I231" s="14">
        <v>19</v>
      </c>
      <c r="J231" s="14"/>
      <c r="K231" s="14">
        <v>1</v>
      </c>
    </row>
    <row r="232" spans="1:11" x14ac:dyDescent="0.25">
      <c r="A232" s="14" t="s">
        <v>63</v>
      </c>
      <c r="B232" s="14" t="s">
        <v>35</v>
      </c>
      <c r="C232" s="14" t="s">
        <v>63</v>
      </c>
      <c r="D232" s="14" t="s">
        <v>63</v>
      </c>
      <c r="E232" s="14" t="s">
        <v>63</v>
      </c>
      <c r="F232" s="14" t="s">
        <v>191</v>
      </c>
      <c r="G232" s="1" t="s">
        <v>181</v>
      </c>
      <c r="H232" s="14">
        <v>16</v>
      </c>
      <c r="I232" s="14">
        <v>19</v>
      </c>
      <c r="J232" s="14"/>
      <c r="K232" s="14">
        <v>1</v>
      </c>
    </row>
    <row r="233" spans="1:11" x14ac:dyDescent="0.25">
      <c r="A233" s="14" t="s">
        <v>63</v>
      </c>
      <c r="B233" s="14" t="s">
        <v>35</v>
      </c>
      <c r="C233" s="14" t="s">
        <v>63</v>
      </c>
      <c r="D233" s="14" t="s">
        <v>63</v>
      </c>
      <c r="E233" s="14" t="s">
        <v>63</v>
      </c>
      <c r="F233" s="14" t="s">
        <v>192</v>
      </c>
      <c r="G233" s="1">
        <v>42163</v>
      </c>
      <c r="H233" s="14">
        <v>16</v>
      </c>
      <c r="I233" s="14">
        <v>19</v>
      </c>
      <c r="J233" s="14"/>
      <c r="K233" s="14">
        <v>1</v>
      </c>
    </row>
    <row r="234" spans="1:11" x14ac:dyDescent="0.25">
      <c r="A234" s="14" t="s">
        <v>63</v>
      </c>
      <c r="B234" s="14" t="s">
        <v>35</v>
      </c>
      <c r="C234" s="14" t="s">
        <v>63</v>
      </c>
      <c r="D234" s="14" t="s">
        <v>63</v>
      </c>
      <c r="E234" s="14" t="s">
        <v>63</v>
      </c>
      <c r="F234" s="14" t="s">
        <v>192</v>
      </c>
      <c r="G234" s="1">
        <v>42167</v>
      </c>
      <c r="H234" s="14">
        <v>16</v>
      </c>
      <c r="I234" s="14">
        <v>19</v>
      </c>
      <c r="J234" s="14"/>
      <c r="K234" s="14">
        <v>1</v>
      </c>
    </row>
    <row r="235" spans="1:11" x14ac:dyDescent="0.25">
      <c r="A235" s="14" t="s">
        <v>63</v>
      </c>
      <c r="B235" s="14" t="s">
        <v>35</v>
      </c>
      <c r="C235" s="14" t="s">
        <v>63</v>
      </c>
      <c r="D235" s="14" t="s">
        <v>63</v>
      </c>
      <c r="E235" s="14" t="s">
        <v>63</v>
      </c>
      <c r="F235" s="14" t="s">
        <v>192</v>
      </c>
      <c r="G235" s="1">
        <v>42180</v>
      </c>
      <c r="H235" s="14">
        <v>16</v>
      </c>
      <c r="I235" s="14">
        <v>19</v>
      </c>
      <c r="J235" s="14"/>
      <c r="K235" s="14">
        <v>1</v>
      </c>
    </row>
    <row r="236" spans="1:11" x14ac:dyDescent="0.25">
      <c r="A236" s="14" t="s">
        <v>63</v>
      </c>
      <c r="B236" s="14" t="s">
        <v>35</v>
      </c>
      <c r="C236" s="14" t="s">
        <v>63</v>
      </c>
      <c r="D236" s="14" t="s">
        <v>63</v>
      </c>
      <c r="E236" s="14" t="s">
        <v>63</v>
      </c>
      <c r="F236" s="14" t="s">
        <v>192</v>
      </c>
      <c r="G236" s="1">
        <v>42181</v>
      </c>
      <c r="H236" s="14">
        <v>16</v>
      </c>
      <c r="I236" s="14">
        <v>19</v>
      </c>
      <c r="J236" s="14"/>
      <c r="K236" s="14">
        <v>1</v>
      </c>
    </row>
    <row r="237" spans="1:11" x14ac:dyDescent="0.25">
      <c r="A237" s="14" t="s">
        <v>63</v>
      </c>
      <c r="B237" s="14" t="s">
        <v>35</v>
      </c>
      <c r="C237" s="14" t="s">
        <v>63</v>
      </c>
      <c r="D237" s="14" t="s">
        <v>63</v>
      </c>
      <c r="E237" s="14" t="s">
        <v>63</v>
      </c>
      <c r="F237" s="14" t="s">
        <v>192</v>
      </c>
      <c r="G237" s="1">
        <v>42185</v>
      </c>
      <c r="H237" s="14">
        <v>16</v>
      </c>
      <c r="I237" s="14">
        <v>19</v>
      </c>
      <c r="J237" s="14"/>
      <c r="K237" s="14">
        <v>1</v>
      </c>
    </row>
    <row r="238" spans="1:11" x14ac:dyDescent="0.25">
      <c r="A238" s="14" t="s">
        <v>63</v>
      </c>
      <c r="B238" s="14" t="s">
        <v>35</v>
      </c>
      <c r="C238" s="14" t="s">
        <v>63</v>
      </c>
      <c r="D238" s="14" t="s">
        <v>63</v>
      </c>
      <c r="E238" s="14" t="s">
        <v>63</v>
      </c>
      <c r="F238" s="14" t="s">
        <v>192</v>
      </c>
      <c r="G238" s="1">
        <v>42186</v>
      </c>
      <c r="H238" s="14">
        <v>16</v>
      </c>
      <c r="I238" s="14">
        <v>19</v>
      </c>
      <c r="J238" s="14"/>
      <c r="K238" s="14">
        <v>1</v>
      </c>
    </row>
    <row r="239" spans="1:11" x14ac:dyDescent="0.25">
      <c r="A239" s="14" t="s">
        <v>63</v>
      </c>
      <c r="B239" s="14" t="s">
        <v>35</v>
      </c>
      <c r="C239" s="14" t="s">
        <v>63</v>
      </c>
      <c r="D239" s="14" t="s">
        <v>63</v>
      </c>
      <c r="E239" s="14" t="s">
        <v>63</v>
      </c>
      <c r="F239" s="14" t="s">
        <v>192</v>
      </c>
      <c r="G239" s="1">
        <v>42201</v>
      </c>
      <c r="H239" s="14">
        <v>17</v>
      </c>
      <c r="I239" s="14">
        <v>19</v>
      </c>
      <c r="J239" s="14"/>
      <c r="K239" s="14">
        <v>1</v>
      </c>
    </row>
    <row r="240" spans="1:11" x14ac:dyDescent="0.25">
      <c r="A240" s="14" t="s">
        <v>63</v>
      </c>
      <c r="B240" s="14" t="s">
        <v>35</v>
      </c>
      <c r="C240" s="14" t="s">
        <v>63</v>
      </c>
      <c r="D240" s="14" t="s">
        <v>63</v>
      </c>
      <c r="E240" s="14" t="s">
        <v>63</v>
      </c>
      <c r="F240" s="14" t="s">
        <v>192</v>
      </c>
      <c r="G240" s="1">
        <v>42213</v>
      </c>
      <c r="H240" s="14">
        <v>16</v>
      </c>
      <c r="I240" s="14">
        <v>19</v>
      </c>
      <c r="J240" s="14"/>
      <c r="K240" s="14">
        <v>1</v>
      </c>
    </row>
    <row r="241" spans="1:11" x14ac:dyDescent="0.25">
      <c r="A241" s="14" t="s">
        <v>63</v>
      </c>
      <c r="B241" s="14" t="s">
        <v>35</v>
      </c>
      <c r="C241" s="14" t="s">
        <v>63</v>
      </c>
      <c r="D241" s="14" t="s">
        <v>63</v>
      </c>
      <c r="E241" s="14" t="s">
        <v>63</v>
      </c>
      <c r="F241" s="14" t="s">
        <v>192</v>
      </c>
      <c r="G241" s="1">
        <v>42214</v>
      </c>
      <c r="H241" s="14">
        <v>16</v>
      </c>
      <c r="I241" s="14">
        <v>19</v>
      </c>
      <c r="J241" s="14"/>
      <c r="K241" s="14">
        <v>1</v>
      </c>
    </row>
    <row r="242" spans="1:11" x14ac:dyDescent="0.25">
      <c r="A242" s="14" t="s">
        <v>63</v>
      </c>
      <c r="B242" s="14" t="s">
        <v>35</v>
      </c>
      <c r="C242" s="14" t="s">
        <v>63</v>
      </c>
      <c r="D242" s="14" t="s">
        <v>63</v>
      </c>
      <c r="E242" s="14" t="s">
        <v>63</v>
      </c>
      <c r="F242" s="14" t="s">
        <v>192</v>
      </c>
      <c r="G242" s="1">
        <v>42215</v>
      </c>
      <c r="H242" s="14">
        <v>16</v>
      </c>
      <c r="I242" s="14">
        <v>19</v>
      </c>
      <c r="J242" s="14"/>
      <c r="K242" s="14">
        <v>1</v>
      </c>
    </row>
    <row r="243" spans="1:11" x14ac:dyDescent="0.25">
      <c r="A243" s="14" t="s">
        <v>63</v>
      </c>
      <c r="B243" s="14" t="s">
        <v>35</v>
      </c>
      <c r="C243" s="14" t="s">
        <v>63</v>
      </c>
      <c r="D243" s="14" t="s">
        <v>63</v>
      </c>
      <c r="E243" s="14" t="s">
        <v>63</v>
      </c>
      <c r="F243" s="14" t="s">
        <v>192</v>
      </c>
      <c r="G243" s="1">
        <v>42233</v>
      </c>
      <c r="H243" s="14">
        <v>16</v>
      </c>
      <c r="I243" s="14">
        <v>19</v>
      </c>
      <c r="J243" s="14"/>
      <c r="K243" s="14">
        <v>1</v>
      </c>
    </row>
    <row r="244" spans="1:11" x14ac:dyDescent="0.25">
      <c r="A244" s="14" t="s">
        <v>63</v>
      </c>
      <c r="B244" s="14" t="s">
        <v>35</v>
      </c>
      <c r="C244" s="14" t="s">
        <v>63</v>
      </c>
      <c r="D244" s="14" t="s">
        <v>63</v>
      </c>
      <c r="E244" s="14" t="s">
        <v>63</v>
      </c>
      <c r="F244" s="14" t="s">
        <v>192</v>
      </c>
      <c r="G244" s="1">
        <v>42234</v>
      </c>
      <c r="H244" s="14">
        <v>16</v>
      </c>
      <c r="I244" s="14">
        <v>19</v>
      </c>
      <c r="J244" s="14"/>
      <c r="K244" s="14">
        <v>1</v>
      </c>
    </row>
    <row r="245" spans="1:11" x14ac:dyDescent="0.25">
      <c r="A245" s="14" t="s">
        <v>63</v>
      </c>
      <c r="B245" s="14" t="s">
        <v>35</v>
      </c>
      <c r="C245" s="14" t="s">
        <v>63</v>
      </c>
      <c r="D245" s="14" t="s">
        <v>63</v>
      </c>
      <c r="E245" s="14" t="s">
        <v>63</v>
      </c>
      <c r="F245" s="14" t="s">
        <v>192</v>
      </c>
      <c r="G245" s="1">
        <v>42242</v>
      </c>
      <c r="H245" s="14">
        <v>16</v>
      </c>
      <c r="I245" s="14">
        <v>19</v>
      </c>
      <c r="J245" s="14"/>
      <c r="K245" s="14">
        <v>1</v>
      </c>
    </row>
    <row r="246" spans="1:11" x14ac:dyDescent="0.25">
      <c r="A246" s="14" t="s">
        <v>63</v>
      </c>
      <c r="B246" s="14" t="s">
        <v>35</v>
      </c>
      <c r="C246" s="14" t="s">
        <v>63</v>
      </c>
      <c r="D246" s="14" t="s">
        <v>63</v>
      </c>
      <c r="E246" s="14" t="s">
        <v>63</v>
      </c>
      <c r="F246" s="14" t="s">
        <v>192</v>
      </c>
      <c r="G246" s="1">
        <v>42243</v>
      </c>
      <c r="H246" s="14">
        <v>16</v>
      </c>
      <c r="I246" s="14">
        <v>19</v>
      </c>
      <c r="J246" s="14"/>
      <c r="K246" s="14">
        <v>1</v>
      </c>
    </row>
    <row r="247" spans="1:11" x14ac:dyDescent="0.25">
      <c r="A247" s="14" t="s">
        <v>63</v>
      </c>
      <c r="B247" s="14" t="s">
        <v>35</v>
      </c>
      <c r="C247" s="14" t="s">
        <v>63</v>
      </c>
      <c r="D247" s="14" t="s">
        <v>63</v>
      </c>
      <c r="E247" s="14" t="s">
        <v>63</v>
      </c>
      <c r="F247" s="14" t="s">
        <v>192</v>
      </c>
      <c r="G247" s="1">
        <v>42256</v>
      </c>
      <c r="H247" s="14">
        <v>16</v>
      </c>
      <c r="I247" s="14">
        <v>19</v>
      </c>
      <c r="J247" s="14"/>
      <c r="K247" s="14">
        <v>1</v>
      </c>
    </row>
    <row r="248" spans="1:11" x14ac:dyDescent="0.25">
      <c r="A248" s="14" t="s">
        <v>63</v>
      </c>
      <c r="B248" s="14" t="s">
        <v>35</v>
      </c>
      <c r="C248" s="14" t="s">
        <v>63</v>
      </c>
      <c r="D248" s="14" t="s">
        <v>63</v>
      </c>
      <c r="E248" s="14" t="s">
        <v>63</v>
      </c>
      <c r="F248" s="14" t="s">
        <v>192</v>
      </c>
      <c r="G248" s="1">
        <v>42257</v>
      </c>
      <c r="H248" s="14">
        <v>16</v>
      </c>
      <c r="I248" s="14">
        <v>19</v>
      </c>
      <c r="J248" s="14"/>
      <c r="K248" s="14">
        <v>1</v>
      </c>
    </row>
    <row r="249" spans="1:11" x14ac:dyDescent="0.25">
      <c r="A249" s="14" t="s">
        <v>63</v>
      </c>
      <c r="B249" s="14" t="s">
        <v>35</v>
      </c>
      <c r="C249" s="14" t="s">
        <v>63</v>
      </c>
      <c r="D249" s="14" t="s">
        <v>63</v>
      </c>
      <c r="E249" s="14" t="s">
        <v>63</v>
      </c>
      <c r="F249" s="14" t="s">
        <v>192</v>
      </c>
      <c r="G249" s="1">
        <v>42258</v>
      </c>
      <c r="H249" s="14">
        <v>16</v>
      </c>
      <c r="I249" s="14">
        <v>19</v>
      </c>
      <c r="J249" s="14"/>
      <c r="K249" s="14">
        <v>1</v>
      </c>
    </row>
    <row r="250" spans="1:11" x14ac:dyDescent="0.25">
      <c r="A250" s="14" t="s">
        <v>63</v>
      </c>
      <c r="B250" s="14" t="s">
        <v>35</v>
      </c>
      <c r="C250" s="14" t="s">
        <v>63</v>
      </c>
      <c r="D250" s="14" t="s">
        <v>63</v>
      </c>
      <c r="E250" s="14" t="s">
        <v>63</v>
      </c>
      <c r="F250" s="14" t="s">
        <v>192</v>
      </c>
      <c r="G250" s="1" t="s">
        <v>181</v>
      </c>
      <c r="H250" s="14">
        <v>16</v>
      </c>
      <c r="I250" s="14">
        <v>19</v>
      </c>
      <c r="J250" s="14"/>
      <c r="K250" s="14">
        <v>1</v>
      </c>
    </row>
    <row r="251" spans="1:11" x14ac:dyDescent="0.25">
      <c r="A251" s="14" t="s">
        <v>63</v>
      </c>
      <c r="B251" s="14" t="s">
        <v>42</v>
      </c>
      <c r="C251" s="14" t="s">
        <v>63</v>
      </c>
      <c r="D251" s="14" t="s">
        <v>63</v>
      </c>
      <c r="E251" s="14" t="s">
        <v>63</v>
      </c>
      <c r="F251" s="14" t="s">
        <v>191</v>
      </c>
      <c r="G251" s="1">
        <v>42167</v>
      </c>
      <c r="H251" s="14">
        <v>16</v>
      </c>
      <c r="I251" s="14">
        <v>19</v>
      </c>
      <c r="J251" s="14"/>
      <c r="K251" s="14">
        <v>1</v>
      </c>
    </row>
    <row r="252" spans="1:11" x14ac:dyDescent="0.25">
      <c r="A252" s="14" t="s">
        <v>63</v>
      </c>
      <c r="B252" s="14" t="s">
        <v>42</v>
      </c>
      <c r="C252" s="14" t="s">
        <v>63</v>
      </c>
      <c r="D252" s="14" t="s">
        <v>63</v>
      </c>
      <c r="E252" s="14" t="s">
        <v>63</v>
      </c>
      <c r="F252" s="14" t="s">
        <v>191</v>
      </c>
      <c r="G252" s="1">
        <v>42180</v>
      </c>
      <c r="H252" s="14">
        <v>16</v>
      </c>
      <c r="I252" s="14">
        <v>19</v>
      </c>
      <c r="J252" s="14"/>
      <c r="K252" s="14">
        <v>1</v>
      </c>
    </row>
    <row r="253" spans="1:11" x14ac:dyDescent="0.25">
      <c r="A253" s="14" t="s">
        <v>63</v>
      </c>
      <c r="B253" s="14" t="s">
        <v>42</v>
      </c>
      <c r="C253" s="14" t="s">
        <v>63</v>
      </c>
      <c r="D253" s="14" t="s">
        <v>63</v>
      </c>
      <c r="E253" s="14" t="s">
        <v>63</v>
      </c>
      <c r="F253" s="14" t="s">
        <v>191</v>
      </c>
      <c r="G253" s="1">
        <v>42181</v>
      </c>
      <c r="H253" s="14">
        <v>16</v>
      </c>
      <c r="I253" s="14">
        <v>19</v>
      </c>
      <c r="J253" s="14"/>
      <c r="K253" s="14">
        <v>1</v>
      </c>
    </row>
    <row r="254" spans="1:11" x14ac:dyDescent="0.25">
      <c r="A254" s="14" t="s">
        <v>63</v>
      </c>
      <c r="B254" s="14" t="s">
        <v>42</v>
      </c>
      <c r="C254" s="14" t="s">
        <v>63</v>
      </c>
      <c r="D254" s="14" t="s">
        <v>63</v>
      </c>
      <c r="E254" s="14" t="s">
        <v>63</v>
      </c>
      <c r="F254" s="14" t="s">
        <v>191</v>
      </c>
      <c r="G254" s="1">
        <v>42185</v>
      </c>
      <c r="H254" s="14">
        <v>16</v>
      </c>
      <c r="I254" s="14">
        <v>19</v>
      </c>
      <c r="J254" s="14"/>
      <c r="K254" s="14">
        <v>1</v>
      </c>
    </row>
    <row r="255" spans="1:11" x14ac:dyDescent="0.25">
      <c r="A255" s="14" t="s">
        <v>63</v>
      </c>
      <c r="B255" s="14" t="s">
        <v>42</v>
      </c>
      <c r="C255" s="14" t="s">
        <v>63</v>
      </c>
      <c r="D255" s="14" t="s">
        <v>63</v>
      </c>
      <c r="E255" s="14" t="s">
        <v>63</v>
      </c>
      <c r="F255" s="14" t="s">
        <v>191</v>
      </c>
      <c r="G255" s="1">
        <v>42186</v>
      </c>
      <c r="H255" s="14">
        <v>16</v>
      </c>
      <c r="I255" s="14">
        <v>19</v>
      </c>
      <c r="J255" s="14"/>
      <c r="K255" s="14">
        <v>1</v>
      </c>
    </row>
    <row r="256" spans="1:11" x14ac:dyDescent="0.25">
      <c r="A256" s="14" t="s">
        <v>63</v>
      </c>
      <c r="B256" s="14" t="s">
        <v>42</v>
      </c>
      <c r="C256" s="14" t="s">
        <v>63</v>
      </c>
      <c r="D256" s="14" t="s">
        <v>63</v>
      </c>
      <c r="E256" s="14" t="s">
        <v>63</v>
      </c>
      <c r="F256" s="14" t="s">
        <v>191</v>
      </c>
      <c r="G256" s="1">
        <v>42201</v>
      </c>
      <c r="H256" s="14">
        <v>17</v>
      </c>
      <c r="I256" s="14">
        <v>19</v>
      </c>
      <c r="J256" s="14"/>
      <c r="K256" s="14">
        <v>1</v>
      </c>
    </row>
    <row r="257" spans="1:11" x14ac:dyDescent="0.25">
      <c r="A257" s="14" t="s">
        <v>63</v>
      </c>
      <c r="B257" s="14" t="s">
        <v>42</v>
      </c>
      <c r="C257" s="14" t="s">
        <v>63</v>
      </c>
      <c r="D257" s="14" t="s">
        <v>63</v>
      </c>
      <c r="E257" s="14" t="s">
        <v>63</v>
      </c>
      <c r="F257" s="14" t="s">
        <v>191</v>
      </c>
      <c r="G257" s="1">
        <v>42213</v>
      </c>
      <c r="H257" s="14">
        <v>16</v>
      </c>
      <c r="I257" s="14">
        <v>19</v>
      </c>
      <c r="J257" s="14"/>
      <c r="K257" s="14">
        <v>1</v>
      </c>
    </row>
    <row r="258" spans="1:11" x14ac:dyDescent="0.25">
      <c r="A258" s="14" t="s">
        <v>63</v>
      </c>
      <c r="B258" s="14" t="s">
        <v>42</v>
      </c>
      <c r="C258" s="14" t="s">
        <v>63</v>
      </c>
      <c r="D258" s="14" t="s">
        <v>63</v>
      </c>
      <c r="E258" s="14" t="s">
        <v>63</v>
      </c>
      <c r="F258" s="14" t="s">
        <v>191</v>
      </c>
      <c r="G258" s="1">
        <v>42214</v>
      </c>
      <c r="H258" s="14">
        <v>16</v>
      </c>
      <c r="I258" s="14">
        <v>19</v>
      </c>
      <c r="J258" s="14"/>
      <c r="K258" s="14">
        <v>1</v>
      </c>
    </row>
    <row r="259" spans="1:11" x14ac:dyDescent="0.25">
      <c r="A259" s="14" t="s">
        <v>63</v>
      </c>
      <c r="B259" s="14" t="s">
        <v>42</v>
      </c>
      <c r="C259" s="14" t="s">
        <v>63</v>
      </c>
      <c r="D259" s="14" t="s">
        <v>63</v>
      </c>
      <c r="E259" s="14" t="s">
        <v>63</v>
      </c>
      <c r="F259" s="14" t="s">
        <v>191</v>
      </c>
      <c r="G259" s="1">
        <v>42215</v>
      </c>
      <c r="H259" s="14">
        <v>16</v>
      </c>
      <c r="I259" s="14">
        <v>19</v>
      </c>
      <c r="J259" s="14"/>
      <c r="K259" s="14">
        <v>1</v>
      </c>
    </row>
    <row r="260" spans="1:11" x14ac:dyDescent="0.25">
      <c r="A260" s="14" t="s">
        <v>63</v>
      </c>
      <c r="B260" s="14" t="s">
        <v>42</v>
      </c>
      <c r="C260" s="14" t="s">
        <v>63</v>
      </c>
      <c r="D260" s="14" t="s">
        <v>63</v>
      </c>
      <c r="E260" s="14" t="s">
        <v>63</v>
      </c>
      <c r="F260" s="14" t="s">
        <v>191</v>
      </c>
      <c r="G260" s="1">
        <v>42233</v>
      </c>
      <c r="H260" s="14">
        <v>16</v>
      </c>
      <c r="I260" s="14">
        <v>19</v>
      </c>
      <c r="J260" s="14"/>
      <c r="K260" s="14">
        <v>1</v>
      </c>
    </row>
    <row r="261" spans="1:11" x14ac:dyDescent="0.25">
      <c r="A261" s="14" t="s">
        <v>63</v>
      </c>
      <c r="B261" s="14" t="s">
        <v>42</v>
      </c>
      <c r="C261" s="14" t="s">
        <v>63</v>
      </c>
      <c r="D261" s="14" t="s">
        <v>63</v>
      </c>
      <c r="E261" s="14" t="s">
        <v>63</v>
      </c>
      <c r="F261" s="14" t="s">
        <v>191</v>
      </c>
      <c r="G261" s="1">
        <v>42234</v>
      </c>
      <c r="H261" s="14">
        <v>16</v>
      </c>
      <c r="I261" s="14">
        <v>19</v>
      </c>
      <c r="J261" s="14"/>
      <c r="K261" s="14">
        <v>1</v>
      </c>
    </row>
    <row r="262" spans="1:11" x14ac:dyDescent="0.25">
      <c r="A262" s="14" t="s">
        <v>63</v>
      </c>
      <c r="B262" s="14" t="s">
        <v>42</v>
      </c>
      <c r="C262" s="14" t="s">
        <v>63</v>
      </c>
      <c r="D262" s="14" t="s">
        <v>63</v>
      </c>
      <c r="E262" s="14" t="s">
        <v>63</v>
      </c>
      <c r="F262" s="14" t="s">
        <v>191</v>
      </c>
      <c r="G262" s="1">
        <v>42242</v>
      </c>
      <c r="H262" s="14">
        <v>16</v>
      </c>
      <c r="I262" s="14">
        <v>19</v>
      </c>
      <c r="J262" s="14"/>
      <c r="K262" s="14">
        <v>1</v>
      </c>
    </row>
    <row r="263" spans="1:11" x14ac:dyDescent="0.25">
      <c r="A263" s="14" t="s">
        <v>63</v>
      </c>
      <c r="B263" s="14" t="s">
        <v>42</v>
      </c>
      <c r="C263" s="14" t="s">
        <v>63</v>
      </c>
      <c r="D263" s="14" t="s">
        <v>63</v>
      </c>
      <c r="E263" s="14" t="s">
        <v>63</v>
      </c>
      <c r="F263" s="14" t="s">
        <v>191</v>
      </c>
      <c r="G263" s="1">
        <v>42243</v>
      </c>
      <c r="H263" s="14">
        <v>16</v>
      </c>
      <c r="I263" s="14">
        <v>19</v>
      </c>
      <c r="J263" s="14"/>
      <c r="K263" s="14">
        <v>1</v>
      </c>
    </row>
    <row r="264" spans="1:11" x14ac:dyDescent="0.25">
      <c r="A264" s="14" t="s">
        <v>63</v>
      </c>
      <c r="B264" s="14" t="s">
        <v>42</v>
      </c>
      <c r="C264" s="14" t="s">
        <v>63</v>
      </c>
      <c r="D264" s="14" t="s">
        <v>63</v>
      </c>
      <c r="E264" s="14" t="s">
        <v>63</v>
      </c>
      <c r="F264" s="14" t="s">
        <v>191</v>
      </c>
      <c r="G264" s="1">
        <v>42256</v>
      </c>
      <c r="H264" s="14">
        <v>16</v>
      </c>
      <c r="I264" s="14">
        <v>19</v>
      </c>
      <c r="J264" s="14"/>
      <c r="K264" s="14">
        <v>1</v>
      </c>
    </row>
    <row r="265" spans="1:11" x14ac:dyDescent="0.25">
      <c r="A265" s="14" t="s">
        <v>63</v>
      </c>
      <c r="B265" s="14" t="s">
        <v>42</v>
      </c>
      <c r="C265" s="14" t="s">
        <v>63</v>
      </c>
      <c r="D265" s="14" t="s">
        <v>63</v>
      </c>
      <c r="E265" s="14" t="s">
        <v>63</v>
      </c>
      <c r="F265" s="14" t="s">
        <v>191</v>
      </c>
      <c r="G265" s="1">
        <v>42257</v>
      </c>
      <c r="H265" s="14">
        <v>16</v>
      </c>
      <c r="I265" s="14">
        <v>19</v>
      </c>
      <c r="J265" s="14"/>
      <c r="K265" s="14">
        <v>1</v>
      </c>
    </row>
    <row r="266" spans="1:11" x14ac:dyDescent="0.25">
      <c r="A266" s="14" t="s">
        <v>63</v>
      </c>
      <c r="B266" s="14" t="s">
        <v>42</v>
      </c>
      <c r="C266" s="14" t="s">
        <v>63</v>
      </c>
      <c r="D266" s="14" t="s">
        <v>63</v>
      </c>
      <c r="E266" s="14" t="s">
        <v>63</v>
      </c>
      <c r="F266" s="14" t="s">
        <v>191</v>
      </c>
      <c r="G266" s="1">
        <v>42258</v>
      </c>
      <c r="H266" s="14">
        <v>16</v>
      </c>
      <c r="I266" s="14">
        <v>19</v>
      </c>
      <c r="J266" s="14"/>
      <c r="K266" s="14">
        <v>1</v>
      </c>
    </row>
    <row r="267" spans="1:11" x14ac:dyDescent="0.25">
      <c r="A267" s="14" t="s">
        <v>63</v>
      </c>
      <c r="B267" s="14" t="s">
        <v>42</v>
      </c>
      <c r="C267" s="14" t="s">
        <v>63</v>
      </c>
      <c r="D267" s="14" t="s">
        <v>63</v>
      </c>
      <c r="E267" s="14" t="s">
        <v>63</v>
      </c>
      <c r="F267" s="14" t="s">
        <v>191</v>
      </c>
      <c r="G267" s="1" t="s">
        <v>181</v>
      </c>
      <c r="H267" s="14">
        <v>16</v>
      </c>
      <c r="I267" s="14">
        <v>19</v>
      </c>
      <c r="J267" s="14"/>
      <c r="K267" s="14">
        <v>1</v>
      </c>
    </row>
    <row r="268" spans="1:11" x14ac:dyDescent="0.25">
      <c r="A268" s="14" t="s">
        <v>63</v>
      </c>
      <c r="B268" s="14" t="s">
        <v>42</v>
      </c>
      <c r="C268" s="14" t="s">
        <v>63</v>
      </c>
      <c r="D268" s="14" t="s">
        <v>63</v>
      </c>
      <c r="E268" s="14" t="s">
        <v>63</v>
      </c>
      <c r="F268" s="14" t="s">
        <v>192</v>
      </c>
      <c r="G268" s="1">
        <v>42163</v>
      </c>
      <c r="H268" s="14">
        <v>16</v>
      </c>
      <c r="I268" s="14">
        <v>19</v>
      </c>
      <c r="J268" s="14"/>
      <c r="K268" s="14">
        <v>1</v>
      </c>
    </row>
    <row r="269" spans="1:11" x14ac:dyDescent="0.25">
      <c r="A269" s="14" t="s">
        <v>63</v>
      </c>
      <c r="B269" s="14" t="s">
        <v>42</v>
      </c>
      <c r="C269" s="14" t="s">
        <v>63</v>
      </c>
      <c r="D269" s="14" t="s">
        <v>63</v>
      </c>
      <c r="E269" s="14" t="s">
        <v>63</v>
      </c>
      <c r="F269" s="14" t="s">
        <v>192</v>
      </c>
      <c r="G269" s="1">
        <v>42167</v>
      </c>
      <c r="H269" s="14">
        <v>16</v>
      </c>
      <c r="I269" s="14">
        <v>19</v>
      </c>
      <c r="J269" s="14"/>
      <c r="K269" s="14">
        <v>1</v>
      </c>
    </row>
    <row r="270" spans="1:11" x14ac:dyDescent="0.25">
      <c r="A270" s="14" t="s">
        <v>63</v>
      </c>
      <c r="B270" s="14" t="s">
        <v>42</v>
      </c>
      <c r="C270" s="14" t="s">
        <v>63</v>
      </c>
      <c r="D270" s="14" t="s">
        <v>63</v>
      </c>
      <c r="E270" s="14" t="s">
        <v>63</v>
      </c>
      <c r="F270" s="14" t="s">
        <v>192</v>
      </c>
      <c r="G270" s="1">
        <v>42180</v>
      </c>
      <c r="H270" s="14">
        <v>16</v>
      </c>
      <c r="I270" s="14">
        <v>19</v>
      </c>
      <c r="J270" s="14"/>
      <c r="K270" s="14">
        <v>1</v>
      </c>
    </row>
    <row r="271" spans="1:11" x14ac:dyDescent="0.25">
      <c r="A271" s="14" t="s">
        <v>63</v>
      </c>
      <c r="B271" s="14" t="s">
        <v>42</v>
      </c>
      <c r="C271" s="14" t="s">
        <v>63</v>
      </c>
      <c r="D271" s="14" t="s">
        <v>63</v>
      </c>
      <c r="E271" s="14" t="s">
        <v>63</v>
      </c>
      <c r="F271" s="14" t="s">
        <v>192</v>
      </c>
      <c r="G271" s="1">
        <v>42181</v>
      </c>
      <c r="H271" s="14">
        <v>16</v>
      </c>
      <c r="I271" s="14">
        <v>19</v>
      </c>
      <c r="J271" s="14"/>
      <c r="K271" s="14">
        <v>1</v>
      </c>
    </row>
    <row r="272" spans="1:11" x14ac:dyDescent="0.25">
      <c r="A272" s="14" t="s">
        <v>63</v>
      </c>
      <c r="B272" s="14" t="s">
        <v>42</v>
      </c>
      <c r="C272" s="14" t="s">
        <v>63</v>
      </c>
      <c r="D272" s="14" t="s">
        <v>63</v>
      </c>
      <c r="E272" s="14" t="s">
        <v>63</v>
      </c>
      <c r="F272" s="14" t="s">
        <v>192</v>
      </c>
      <c r="G272" s="1">
        <v>42185</v>
      </c>
      <c r="H272" s="14">
        <v>16</v>
      </c>
      <c r="I272" s="14">
        <v>19</v>
      </c>
      <c r="J272" s="14"/>
      <c r="K272" s="14">
        <v>1</v>
      </c>
    </row>
    <row r="273" spans="1:11" x14ac:dyDescent="0.25">
      <c r="A273" s="14" t="s">
        <v>63</v>
      </c>
      <c r="B273" s="14" t="s">
        <v>42</v>
      </c>
      <c r="C273" s="14" t="s">
        <v>63</v>
      </c>
      <c r="D273" s="14" t="s">
        <v>63</v>
      </c>
      <c r="E273" s="14" t="s">
        <v>63</v>
      </c>
      <c r="F273" s="14" t="s">
        <v>192</v>
      </c>
      <c r="G273" s="1">
        <v>42186</v>
      </c>
      <c r="H273" s="14">
        <v>16</v>
      </c>
      <c r="I273" s="14">
        <v>19</v>
      </c>
      <c r="J273" s="14"/>
      <c r="K273" s="14">
        <v>1</v>
      </c>
    </row>
    <row r="274" spans="1:11" x14ac:dyDescent="0.25">
      <c r="A274" s="14" t="s">
        <v>63</v>
      </c>
      <c r="B274" s="14" t="s">
        <v>42</v>
      </c>
      <c r="C274" s="14" t="s">
        <v>63</v>
      </c>
      <c r="D274" s="14" t="s">
        <v>63</v>
      </c>
      <c r="E274" s="14" t="s">
        <v>63</v>
      </c>
      <c r="F274" s="14" t="s">
        <v>192</v>
      </c>
      <c r="G274" s="1">
        <v>42201</v>
      </c>
      <c r="H274" s="14">
        <v>17</v>
      </c>
      <c r="I274" s="14">
        <v>19</v>
      </c>
      <c r="J274" s="14"/>
      <c r="K274" s="14">
        <v>1</v>
      </c>
    </row>
    <row r="275" spans="1:11" x14ac:dyDescent="0.25">
      <c r="A275" s="14" t="s">
        <v>63</v>
      </c>
      <c r="B275" s="14" t="s">
        <v>42</v>
      </c>
      <c r="C275" s="14" t="s">
        <v>63</v>
      </c>
      <c r="D275" s="14" t="s">
        <v>63</v>
      </c>
      <c r="E275" s="14" t="s">
        <v>63</v>
      </c>
      <c r="F275" s="14" t="s">
        <v>192</v>
      </c>
      <c r="G275" s="1">
        <v>42213</v>
      </c>
      <c r="H275" s="14">
        <v>16</v>
      </c>
      <c r="I275" s="14">
        <v>19</v>
      </c>
      <c r="J275" s="14"/>
      <c r="K275" s="14">
        <v>1</v>
      </c>
    </row>
    <row r="276" spans="1:11" x14ac:dyDescent="0.25">
      <c r="A276" s="14" t="s">
        <v>63</v>
      </c>
      <c r="B276" s="14" t="s">
        <v>42</v>
      </c>
      <c r="C276" s="14" t="s">
        <v>63</v>
      </c>
      <c r="D276" s="14" t="s">
        <v>63</v>
      </c>
      <c r="E276" s="14" t="s">
        <v>63</v>
      </c>
      <c r="F276" s="14" t="s">
        <v>192</v>
      </c>
      <c r="G276" s="1">
        <v>42214</v>
      </c>
      <c r="H276" s="14">
        <v>16</v>
      </c>
      <c r="I276" s="14">
        <v>19</v>
      </c>
      <c r="J276" s="14"/>
      <c r="K276" s="14">
        <v>1</v>
      </c>
    </row>
    <row r="277" spans="1:11" x14ac:dyDescent="0.25">
      <c r="A277" s="14" t="s">
        <v>63</v>
      </c>
      <c r="B277" s="14" t="s">
        <v>42</v>
      </c>
      <c r="C277" s="14" t="s">
        <v>63</v>
      </c>
      <c r="D277" s="14" t="s">
        <v>63</v>
      </c>
      <c r="E277" s="14" t="s">
        <v>63</v>
      </c>
      <c r="F277" s="14" t="s">
        <v>192</v>
      </c>
      <c r="G277" s="1">
        <v>42215</v>
      </c>
      <c r="H277" s="14">
        <v>16</v>
      </c>
      <c r="I277" s="14">
        <v>19</v>
      </c>
      <c r="J277" s="14"/>
      <c r="K277" s="14">
        <v>1</v>
      </c>
    </row>
    <row r="278" spans="1:11" x14ac:dyDescent="0.25">
      <c r="A278" s="14" t="s">
        <v>63</v>
      </c>
      <c r="B278" s="14" t="s">
        <v>42</v>
      </c>
      <c r="C278" s="14" t="s">
        <v>63</v>
      </c>
      <c r="D278" s="14" t="s">
        <v>63</v>
      </c>
      <c r="E278" s="14" t="s">
        <v>63</v>
      </c>
      <c r="F278" s="14" t="s">
        <v>192</v>
      </c>
      <c r="G278" s="1">
        <v>42233</v>
      </c>
      <c r="H278" s="14">
        <v>16</v>
      </c>
      <c r="I278" s="14">
        <v>19</v>
      </c>
      <c r="J278" s="14"/>
      <c r="K278" s="14">
        <v>1</v>
      </c>
    </row>
    <row r="279" spans="1:11" x14ac:dyDescent="0.25">
      <c r="A279" s="14" t="s">
        <v>63</v>
      </c>
      <c r="B279" s="14" t="s">
        <v>42</v>
      </c>
      <c r="C279" s="14" t="s">
        <v>63</v>
      </c>
      <c r="D279" s="14" t="s">
        <v>63</v>
      </c>
      <c r="E279" s="14" t="s">
        <v>63</v>
      </c>
      <c r="F279" s="14" t="s">
        <v>192</v>
      </c>
      <c r="G279" s="1">
        <v>42234</v>
      </c>
      <c r="H279" s="14">
        <v>16</v>
      </c>
      <c r="I279" s="14">
        <v>19</v>
      </c>
      <c r="J279" s="14"/>
      <c r="K279" s="14">
        <v>1</v>
      </c>
    </row>
    <row r="280" spans="1:11" x14ac:dyDescent="0.25">
      <c r="A280" s="14" t="s">
        <v>63</v>
      </c>
      <c r="B280" s="14" t="s">
        <v>42</v>
      </c>
      <c r="C280" s="14" t="s">
        <v>63</v>
      </c>
      <c r="D280" s="14" t="s">
        <v>63</v>
      </c>
      <c r="E280" s="14" t="s">
        <v>63</v>
      </c>
      <c r="F280" s="14" t="s">
        <v>192</v>
      </c>
      <c r="G280" s="1">
        <v>42242</v>
      </c>
      <c r="H280" s="14">
        <v>16</v>
      </c>
      <c r="I280" s="14">
        <v>19</v>
      </c>
      <c r="J280" s="14"/>
      <c r="K280" s="14">
        <v>1</v>
      </c>
    </row>
    <row r="281" spans="1:11" x14ac:dyDescent="0.25">
      <c r="A281" s="14" t="s">
        <v>63</v>
      </c>
      <c r="B281" s="14" t="s">
        <v>42</v>
      </c>
      <c r="C281" s="14" t="s">
        <v>63</v>
      </c>
      <c r="D281" s="14" t="s">
        <v>63</v>
      </c>
      <c r="E281" s="14" t="s">
        <v>63</v>
      </c>
      <c r="F281" s="14" t="s">
        <v>192</v>
      </c>
      <c r="G281" s="1">
        <v>42243</v>
      </c>
      <c r="H281" s="14">
        <v>16</v>
      </c>
      <c r="I281" s="14">
        <v>19</v>
      </c>
      <c r="J281" s="14"/>
      <c r="K281" s="14">
        <v>1</v>
      </c>
    </row>
    <row r="282" spans="1:11" x14ac:dyDescent="0.25">
      <c r="A282" s="14" t="s">
        <v>63</v>
      </c>
      <c r="B282" s="14" t="s">
        <v>42</v>
      </c>
      <c r="C282" s="14" t="s">
        <v>63</v>
      </c>
      <c r="D282" s="14" t="s">
        <v>63</v>
      </c>
      <c r="E282" s="14" t="s">
        <v>63</v>
      </c>
      <c r="F282" s="14" t="s">
        <v>192</v>
      </c>
      <c r="G282" s="1">
        <v>42256</v>
      </c>
      <c r="H282" s="14">
        <v>16</v>
      </c>
      <c r="I282" s="14">
        <v>19</v>
      </c>
      <c r="J282" s="14"/>
      <c r="K282" s="14">
        <v>1</v>
      </c>
    </row>
    <row r="283" spans="1:11" x14ac:dyDescent="0.25">
      <c r="A283" s="14" t="s">
        <v>63</v>
      </c>
      <c r="B283" s="14" t="s">
        <v>42</v>
      </c>
      <c r="C283" s="14" t="s">
        <v>63</v>
      </c>
      <c r="D283" s="14" t="s">
        <v>63</v>
      </c>
      <c r="E283" s="14" t="s">
        <v>63</v>
      </c>
      <c r="F283" s="14" t="s">
        <v>192</v>
      </c>
      <c r="G283" s="1">
        <v>42257</v>
      </c>
      <c r="H283" s="14">
        <v>16</v>
      </c>
      <c r="I283" s="14">
        <v>19</v>
      </c>
      <c r="J283" s="14"/>
      <c r="K283" s="14">
        <v>1</v>
      </c>
    </row>
    <row r="284" spans="1:11" x14ac:dyDescent="0.25">
      <c r="A284" s="14" t="s">
        <v>63</v>
      </c>
      <c r="B284" s="14" t="s">
        <v>42</v>
      </c>
      <c r="C284" s="14" t="s">
        <v>63</v>
      </c>
      <c r="D284" s="14" t="s">
        <v>63</v>
      </c>
      <c r="E284" s="14" t="s">
        <v>63</v>
      </c>
      <c r="F284" s="14" t="s">
        <v>192</v>
      </c>
      <c r="G284" s="1">
        <v>42258</v>
      </c>
      <c r="H284" s="14">
        <v>16</v>
      </c>
      <c r="I284" s="14">
        <v>19</v>
      </c>
      <c r="J284" s="14"/>
      <c r="K284" s="14">
        <v>1</v>
      </c>
    </row>
    <row r="285" spans="1:11" x14ac:dyDescent="0.25">
      <c r="A285" s="14" t="s">
        <v>63</v>
      </c>
      <c r="B285" s="14" t="s">
        <v>42</v>
      </c>
      <c r="C285" s="14" t="s">
        <v>63</v>
      </c>
      <c r="D285" s="14" t="s">
        <v>63</v>
      </c>
      <c r="E285" s="14" t="s">
        <v>63</v>
      </c>
      <c r="F285" s="14" t="s">
        <v>192</v>
      </c>
      <c r="G285" s="1" t="s">
        <v>181</v>
      </c>
      <c r="H285" s="14">
        <v>16</v>
      </c>
      <c r="I285" s="14">
        <v>19</v>
      </c>
      <c r="J285" s="14"/>
      <c r="K285" s="14">
        <v>1</v>
      </c>
    </row>
    <row r="286" spans="1:11" x14ac:dyDescent="0.25">
      <c r="A286" s="14" t="s">
        <v>63</v>
      </c>
      <c r="B286" s="14" t="s">
        <v>63</v>
      </c>
      <c r="C286" s="14" t="s">
        <v>63</v>
      </c>
      <c r="D286" s="14" t="s">
        <v>63</v>
      </c>
      <c r="E286" s="14" t="s">
        <v>127</v>
      </c>
      <c r="F286" s="14" t="s">
        <v>191</v>
      </c>
      <c r="G286" s="1">
        <v>42167</v>
      </c>
      <c r="H286" s="14">
        <v>16</v>
      </c>
      <c r="I286" s="14">
        <v>19</v>
      </c>
      <c r="J286" s="14">
        <v>62</v>
      </c>
      <c r="K286" s="14">
        <v>0</v>
      </c>
    </row>
    <row r="287" spans="1:11" x14ac:dyDescent="0.25">
      <c r="A287" s="14" t="s">
        <v>63</v>
      </c>
      <c r="B287" s="14" t="s">
        <v>63</v>
      </c>
      <c r="C287" s="14" t="s">
        <v>63</v>
      </c>
      <c r="D287" s="14" t="s">
        <v>63</v>
      </c>
      <c r="E287" s="14" t="s">
        <v>127</v>
      </c>
      <c r="F287" s="14" t="s">
        <v>191</v>
      </c>
      <c r="G287" s="1">
        <v>42180</v>
      </c>
      <c r="H287" s="14">
        <v>16</v>
      </c>
      <c r="I287" s="14">
        <v>19</v>
      </c>
      <c r="J287" s="14">
        <v>62</v>
      </c>
      <c r="K287" s="14">
        <v>0</v>
      </c>
    </row>
    <row r="288" spans="1:11" x14ac:dyDescent="0.25">
      <c r="A288" s="14" t="s">
        <v>63</v>
      </c>
      <c r="B288" s="14" t="s">
        <v>63</v>
      </c>
      <c r="C288" s="14" t="s">
        <v>63</v>
      </c>
      <c r="D288" s="14" t="s">
        <v>63</v>
      </c>
      <c r="E288" s="14" t="s">
        <v>127</v>
      </c>
      <c r="F288" s="14" t="s">
        <v>191</v>
      </c>
      <c r="G288" s="1">
        <v>42181</v>
      </c>
      <c r="H288" s="14">
        <v>16</v>
      </c>
      <c r="I288" s="14">
        <v>19</v>
      </c>
      <c r="J288" s="14">
        <v>62</v>
      </c>
      <c r="K288" s="14">
        <v>0</v>
      </c>
    </row>
    <row r="289" spans="1:11" x14ac:dyDescent="0.25">
      <c r="A289" s="14" t="s">
        <v>63</v>
      </c>
      <c r="B289" s="14" t="s">
        <v>63</v>
      </c>
      <c r="C289" s="14" t="s">
        <v>63</v>
      </c>
      <c r="D289" s="14" t="s">
        <v>63</v>
      </c>
      <c r="E289" s="14" t="s">
        <v>127</v>
      </c>
      <c r="F289" s="14" t="s">
        <v>191</v>
      </c>
      <c r="G289" s="1">
        <v>42185</v>
      </c>
      <c r="H289" s="14">
        <v>16</v>
      </c>
      <c r="I289" s="14">
        <v>19</v>
      </c>
      <c r="J289" s="14">
        <v>62</v>
      </c>
      <c r="K289" s="14">
        <v>0</v>
      </c>
    </row>
    <row r="290" spans="1:11" x14ac:dyDescent="0.25">
      <c r="A290" s="14" t="s">
        <v>63</v>
      </c>
      <c r="B290" s="14" t="s">
        <v>63</v>
      </c>
      <c r="C290" s="14" t="s">
        <v>63</v>
      </c>
      <c r="D290" s="14" t="s">
        <v>63</v>
      </c>
      <c r="E290" s="14" t="s">
        <v>127</v>
      </c>
      <c r="F290" s="14" t="s">
        <v>191</v>
      </c>
      <c r="G290" s="1">
        <v>42186</v>
      </c>
      <c r="H290" s="14">
        <v>16</v>
      </c>
      <c r="I290" s="14">
        <v>19</v>
      </c>
      <c r="J290" s="14">
        <v>66</v>
      </c>
      <c r="K290" s="14">
        <v>0</v>
      </c>
    </row>
    <row r="291" spans="1:11" x14ac:dyDescent="0.25">
      <c r="A291" s="14" t="s">
        <v>63</v>
      </c>
      <c r="B291" s="14" t="s">
        <v>63</v>
      </c>
      <c r="C291" s="14" t="s">
        <v>63</v>
      </c>
      <c r="D291" s="14" t="s">
        <v>63</v>
      </c>
      <c r="E291" s="14" t="s">
        <v>127</v>
      </c>
      <c r="F291" s="14" t="s">
        <v>191</v>
      </c>
      <c r="G291" s="1">
        <v>42201</v>
      </c>
      <c r="H291" s="14">
        <v>17</v>
      </c>
      <c r="I291" s="14">
        <v>19</v>
      </c>
      <c r="J291" s="14">
        <v>45</v>
      </c>
      <c r="K291" s="14">
        <v>0</v>
      </c>
    </row>
    <row r="292" spans="1:11" x14ac:dyDescent="0.25">
      <c r="A292" s="14" t="s">
        <v>63</v>
      </c>
      <c r="B292" s="14" t="s">
        <v>63</v>
      </c>
      <c r="C292" s="14" t="s">
        <v>63</v>
      </c>
      <c r="D292" s="14" t="s">
        <v>63</v>
      </c>
      <c r="E292" s="14" t="s">
        <v>127</v>
      </c>
      <c r="F292" s="14" t="s">
        <v>191</v>
      </c>
      <c r="G292" s="1">
        <v>42213</v>
      </c>
      <c r="H292" s="14">
        <v>16</v>
      </c>
      <c r="I292" s="14">
        <v>19</v>
      </c>
      <c r="J292" s="14">
        <v>67</v>
      </c>
      <c r="K292" s="14">
        <v>0</v>
      </c>
    </row>
    <row r="293" spans="1:11" x14ac:dyDescent="0.25">
      <c r="A293" s="14" t="s">
        <v>63</v>
      </c>
      <c r="B293" s="14" t="s">
        <v>63</v>
      </c>
      <c r="C293" s="14" t="s">
        <v>63</v>
      </c>
      <c r="D293" s="14" t="s">
        <v>63</v>
      </c>
      <c r="E293" s="14" t="s">
        <v>127</v>
      </c>
      <c r="F293" s="14" t="s">
        <v>191</v>
      </c>
      <c r="G293" s="1">
        <v>42214</v>
      </c>
      <c r="H293" s="14">
        <v>16</v>
      </c>
      <c r="I293" s="14">
        <v>19</v>
      </c>
      <c r="J293" s="14">
        <v>67</v>
      </c>
      <c r="K293" s="14">
        <v>0</v>
      </c>
    </row>
    <row r="294" spans="1:11" x14ac:dyDescent="0.25">
      <c r="A294" s="14" t="s">
        <v>63</v>
      </c>
      <c r="B294" s="14" t="s">
        <v>63</v>
      </c>
      <c r="C294" s="14" t="s">
        <v>63</v>
      </c>
      <c r="D294" s="14" t="s">
        <v>63</v>
      </c>
      <c r="E294" s="14" t="s">
        <v>127</v>
      </c>
      <c r="F294" s="14" t="s">
        <v>191</v>
      </c>
      <c r="G294" s="1">
        <v>42215</v>
      </c>
      <c r="H294" s="14">
        <v>16</v>
      </c>
      <c r="I294" s="14">
        <v>19</v>
      </c>
      <c r="J294" s="14">
        <v>67</v>
      </c>
      <c r="K294" s="14">
        <v>0</v>
      </c>
    </row>
    <row r="295" spans="1:11" x14ac:dyDescent="0.25">
      <c r="A295" s="14" t="s">
        <v>63</v>
      </c>
      <c r="B295" s="14" t="s">
        <v>63</v>
      </c>
      <c r="C295" s="14" t="s">
        <v>63</v>
      </c>
      <c r="D295" s="14" t="s">
        <v>63</v>
      </c>
      <c r="E295" s="14" t="s">
        <v>127</v>
      </c>
      <c r="F295" s="14" t="s">
        <v>191</v>
      </c>
      <c r="G295" s="1">
        <v>42233</v>
      </c>
      <c r="H295" s="14">
        <v>16</v>
      </c>
      <c r="I295" s="14">
        <v>19</v>
      </c>
      <c r="J295" s="14">
        <v>84</v>
      </c>
      <c r="K295" s="14">
        <v>0</v>
      </c>
    </row>
    <row r="296" spans="1:11" x14ac:dyDescent="0.25">
      <c r="A296" s="14" t="s">
        <v>63</v>
      </c>
      <c r="B296" s="14" t="s">
        <v>63</v>
      </c>
      <c r="C296" s="14" t="s">
        <v>63</v>
      </c>
      <c r="D296" s="14" t="s">
        <v>63</v>
      </c>
      <c r="E296" s="14" t="s">
        <v>127</v>
      </c>
      <c r="F296" s="14" t="s">
        <v>191</v>
      </c>
      <c r="G296" s="1">
        <v>42234</v>
      </c>
      <c r="H296" s="14">
        <v>16</v>
      </c>
      <c r="I296" s="14">
        <v>19</v>
      </c>
      <c r="J296" s="14">
        <v>84</v>
      </c>
      <c r="K296" s="14">
        <v>0</v>
      </c>
    </row>
    <row r="297" spans="1:11" x14ac:dyDescent="0.25">
      <c r="A297" s="14" t="s">
        <v>63</v>
      </c>
      <c r="B297" s="14" t="s">
        <v>63</v>
      </c>
      <c r="C297" s="14" t="s">
        <v>63</v>
      </c>
      <c r="D297" s="14" t="s">
        <v>63</v>
      </c>
      <c r="E297" s="14" t="s">
        <v>127</v>
      </c>
      <c r="F297" s="14" t="s">
        <v>191</v>
      </c>
      <c r="G297" s="1">
        <v>42242</v>
      </c>
      <c r="H297" s="14">
        <v>16</v>
      </c>
      <c r="I297" s="14">
        <v>19</v>
      </c>
      <c r="J297" s="14">
        <v>38</v>
      </c>
      <c r="K297" s="14">
        <v>0</v>
      </c>
    </row>
    <row r="298" spans="1:11" x14ac:dyDescent="0.25">
      <c r="A298" s="14" t="s">
        <v>63</v>
      </c>
      <c r="B298" s="14" t="s">
        <v>63</v>
      </c>
      <c r="C298" s="14" t="s">
        <v>63</v>
      </c>
      <c r="D298" s="14" t="s">
        <v>63</v>
      </c>
      <c r="E298" s="14" t="s">
        <v>127</v>
      </c>
      <c r="F298" s="14" t="s">
        <v>191</v>
      </c>
      <c r="G298" s="1">
        <v>42243</v>
      </c>
      <c r="H298" s="14">
        <v>16</v>
      </c>
      <c r="I298" s="14">
        <v>19</v>
      </c>
      <c r="J298" s="14">
        <v>84</v>
      </c>
      <c r="K298" s="14">
        <v>0</v>
      </c>
    </row>
    <row r="299" spans="1:11" x14ac:dyDescent="0.25">
      <c r="A299" s="14" t="s">
        <v>63</v>
      </c>
      <c r="B299" s="14" t="s">
        <v>63</v>
      </c>
      <c r="C299" s="14" t="s">
        <v>63</v>
      </c>
      <c r="D299" s="14" t="s">
        <v>63</v>
      </c>
      <c r="E299" s="14" t="s">
        <v>127</v>
      </c>
      <c r="F299" s="14" t="s">
        <v>191</v>
      </c>
      <c r="G299" s="1">
        <v>42256</v>
      </c>
      <c r="H299" s="14">
        <v>16</v>
      </c>
      <c r="I299" s="14">
        <v>19</v>
      </c>
      <c r="J299" s="14">
        <v>88</v>
      </c>
      <c r="K299" s="14">
        <v>0</v>
      </c>
    </row>
    <row r="300" spans="1:11" x14ac:dyDescent="0.25">
      <c r="A300" s="14" t="s">
        <v>63</v>
      </c>
      <c r="B300" s="14" t="s">
        <v>63</v>
      </c>
      <c r="C300" s="14" t="s">
        <v>63</v>
      </c>
      <c r="D300" s="14" t="s">
        <v>63</v>
      </c>
      <c r="E300" s="14" t="s">
        <v>127</v>
      </c>
      <c r="F300" s="14" t="s">
        <v>191</v>
      </c>
      <c r="G300" s="1">
        <v>42257</v>
      </c>
      <c r="H300" s="14">
        <v>16</v>
      </c>
      <c r="I300" s="14">
        <v>19</v>
      </c>
      <c r="J300" s="14">
        <v>88</v>
      </c>
      <c r="K300" s="14">
        <v>0</v>
      </c>
    </row>
    <row r="301" spans="1:11" x14ac:dyDescent="0.25">
      <c r="A301" s="14" t="s">
        <v>63</v>
      </c>
      <c r="B301" s="14" t="s">
        <v>63</v>
      </c>
      <c r="C301" s="14" t="s">
        <v>63</v>
      </c>
      <c r="D301" s="14" t="s">
        <v>63</v>
      </c>
      <c r="E301" s="14" t="s">
        <v>127</v>
      </c>
      <c r="F301" s="14" t="s">
        <v>191</v>
      </c>
      <c r="G301" s="1">
        <v>42258</v>
      </c>
      <c r="H301" s="14">
        <v>16</v>
      </c>
      <c r="I301" s="14">
        <v>19</v>
      </c>
      <c r="J301" s="14">
        <v>88</v>
      </c>
      <c r="K301" s="14">
        <v>0</v>
      </c>
    </row>
    <row r="302" spans="1:11" x14ac:dyDescent="0.25">
      <c r="A302" s="14" t="s">
        <v>63</v>
      </c>
      <c r="B302" s="14" t="s">
        <v>63</v>
      </c>
      <c r="C302" s="14" t="s">
        <v>63</v>
      </c>
      <c r="D302" s="14" t="s">
        <v>63</v>
      </c>
      <c r="E302" s="14" t="s">
        <v>127</v>
      </c>
      <c r="F302" s="14" t="s">
        <v>191</v>
      </c>
      <c r="G302" s="1" t="s">
        <v>181</v>
      </c>
      <c r="H302" s="14">
        <v>16</v>
      </c>
      <c r="I302" s="14">
        <v>19</v>
      </c>
      <c r="J302" s="14">
        <v>86</v>
      </c>
      <c r="K302" s="14">
        <v>0</v>
      </c>
    </row>
    <row r="303" spans="1:11" x14ac:dyDescent="0.25">
      <c r="A303" s="14" t="s">
        <v>63</v>
      </c>
      <c r="B303" s="14" t="s">
        <v>63</v>
      </c>
      <c r="C303" s="14" t="s">
        <v>63</v>
      </c>
      <c r="D303" s="14" t="s">
        <v>63</v>
      </c>
      <c r="E303" s="14" t="s">
        <v>127</v>
      </c>
      <c r="F303" s="14" t="s">
        <v>192</v>
      </c>
      <c r="G303" s="1">
        <v>42163</v>
      </c>
      <c r="H303" s="14">
        <v>16</v>
      </c>
      <c r="I303" s="14">
        <v>19</v>
      </c>
      <c r="J303" s="14">
        <v>271</v>
      </c>
      <c r="K303" s="14">
        <v>0</v>
      </c>
    </row>
    <row r="304" spans="1:11" x14ac:dyDescent="0.25">
      <c r="A304" s="14" t="s">
        <v>63</v>
      </c>
      <c r="B304" s="14" t="s">
        <v>63</v>
      </c>
      <c r="C304" s="14" t="s">
        <v>63</v>
      </c>
      <c r="D304" s="14" t="s">
        <v>63</v>
      </c>
      <c r="E304" s="14" t="s">
        <v>127</v>
      </c>
      <c r="F304" s="14" t="s">
        <v>192</v>
      </c>
      <c r="G304" s="1">
        <v>42164</v>
      </c>
      <c r="H304" s="14">
        <v>15</v>
      </c>
      <c r="I304" s="14">
        <v>18</v>
      </c>
      <c r="J304" s="14"/>
      <c r="K304" s="14">
        <v>1</v>
      </c>
    </row>
    <row r="305" spans="1:11" x14ac:dyDescent="0.25">
      <c r="A305" s="14" t="s">
        <v>63</v>
      </c>
      <c r="B305" s="14" t="s">
        <v>63</v>
      </c>
      <c r="C305" s="14" t="s">
        <v>63</v>
      </c>
      <c r="D305" s="14" t="s">
        <v>63</v>
      </c>
      <c r="E305" s="14" t="s">
        <v>127</v>
      </c>
      <c r="F305" s="14" t="s">
        <v>192</v>
      </c>
      <c r="G305" s="1">
        <v>42164</v>
      </c>
      <c r="H305" s="14">
        <v>15</v>
      </c>
      <c r="I305" s="14">
        <v>19</v>
      </c>
      <c r="J305" s="14"/>
      <c r="K305" s="14">
        <v>1</v>
      </c>
    </row>
    <row r="306" spans="1:11" x14ac:dyDescent="0.25">
      <c r="A306" s="14" t="s">
        <v>63</v>
      </c>
      <c r="B306" s="14" t="s">
        <v>63</v>
      </c>
      <c r="C306" s="14" t="s">
        <v>63</v>
      </c>
      <c r="D306" s="14" t="s">
        <v>63</v>
      </c>
      <c r="E306" s="14" t="s">
        <v>127</v>
      </c>
      <c r="F306" s="14" t="s">
        <v>192</v>
      </c>
      <c r="G306" s="1">
        <v>42164</v>
      </c>
      <c r="H306" s="14">
        <v>16</v>
      </c>
      <c r="I306" s="14">
        <v>19</v>
      </c>
      <c r="J306" s="14">
        <v>35</v>
      </c>
      <c r="K306" s="14">
        <v>0</v>
      </c>
    </row>
    <row r="307" spans="1:11" x14ac:dyDescent="0.25">
      <c r="A307" s="14" t="s">
        <v>63</v>
      </c>
      <c r="B307" s="14" t="s">
        <v>63</v>
      </c>
      <c r="C307" s="14" t="s">
        <v>63</v>
      </c>
      <c r="D307" s="14" t="s">
        <v>63</v>
      </c>
      <c r="E307" s="14" t="s">
        <v>127</v>
      </c>
      <c r="F307" s="14" t="s">
        <v>192</v>
      </c>
      <c r="G307" s="1">
        <v>42167</v>
      </c>
      <c r="H307" s="14">
        <v>16</v>
      </c>
      <c r="I307" s="14">
        <v>19</v>
      </c>
      <c r="J307" s="14">
        <v>271</v>
      </c>
      <c r="K307" s="14">
        <v>0</v>
      </c>
    </row>
    <row r="308" spans="1:11" x14ac:dyDescent="0.25">
      <c r="A308" s="14" t="s">
        <v>63</v>
      </c>
      <c r="B308" s="14" t="s">
        <v>63</v>
      </c>
      <c r="C308" s="14" t="s">
        <v>63</v>
      </c>
      <c r="D308" s="14" t="s">
        <v>63</v>
      </c>
      <c r="E308" s="14" t="s">
        <v>127</v>
      </c>
      <c r="F308" s="14" t="s">
        <v>192</v>
      </c>
      <c r="G308" s="1">
        <v>42180</v>
      </c>
      <c r="H308" s="14">
        <v>16</v>
      </c>
      <c r="I308" s="14">
        <v>19</v>
      </c>
      <c r="J308" s="14">
        <v>271</v>
      </c>
      <c r="K308" s="14">
        <v>0</v>
      </c>
    </row>
    <row r="309" spans="1:11" x14ac:dyDescent="0.25">
      <c r="A309" s="14" t="s">
        <v>63</v>
      </c>
      <c r="B309" s="14" t="s">
        <v>63</v>
      </c>
      <c r="C309" s="14" t="s">
        <v>63</v>
      </c>
      <c r="D309" s="14" t="s">
        <v>63</v>
      </c>
      <c r="E309" s="14" t="s">
        <v>127</v>
      </c>
      <c r="F309" s="14" t="s">
        <v>192</v>
      </c>
      <c r="G309" s="1">
        <v>42181</v>
      </c>
      <c r="H309" s="14">
        <v>16</v>
      </c>
      <c r="I309" s="14">
        <v>19</v>
      </c>
      <c r="J309" s="14">
        <v>271</v>
      </c>
      <c r="K309" s="14">
        <v>0</v>
      </c>
    </row>
    <row r="310" spans="1:11" x14ac:dyDescent="0.25">
      <c r="A310" s="14" t="s">
        <v>63</v>
      </c>
      <c r="B310" s="14" t="s">
        <v>63</v>
      </c>
      <c r="C310" s="14" t="s">
        <v>63</v>
      </c>
      <c r="D310" s="14" t="s">
        <v>63</v>
      </c>
      <c r="E310" s="14" t="s">
        <v>127</v>
      </c>
      <c r="F310" s="14" t="s">
        <v>192</v>
      </c>
      <c r="G310" s="1">
        <v>42185</v>
      </c>
      <c r="H310" s="14">
        <v>16</v>
      </c>
      <c r="I310" s="14">
        <v>19</v>
      </c>
      <c r="J310" s="14">
        <v>271</v>
      </c>
      <c r="K310" s="14">
        <v>0</v>
      </c>
    </row>
    <row r="311" spans="1:11" x14ac:dyDescent="0.25">
      <c r="A311" s="14" t="s">
        <v>63</v>
      </c>
      <c r="B311" s="14" t="s">
        <v>63</v>
      </c>
      <c r="C311" s="14" t="s">
        <v>63</v>
      </c>
      <c r="D311" s="14" t="s">
        <v>63</v>
      </c>
      <c r="E311" s="14" t="s">
        <v>127</v>
      </c>
      <c r="F311" s="14" t="s">
        <v>192</v>
      </c>
      <c r="G311" s="1">
        <v>42186</v>
      </c>
      <c r="H311" s="14">
        <v>16</v>
      </c>
      <c r="I311" s="14">
        <v>19</v>
      </c>
      <c r="J311" s="14">
        <v>364</v>
      </c>
      <c r="K311" s="14">
        <v>0</v>
      </c>
    </row>
    <row r="312" spans="1:11" x14ac:dyDescent="0.25">
      <c r="A312" s="14" t="s">
        <v>63</v>
      </c>
      <c r="B312" s="14" t="s">
        <v>63</v>
      </c>
      <c r="C312" s="14" t="s">
        <v>63</v>
      </c>
      <c r="D312" s="14" t="s">
        <v>63</v>
      </c>
      <c r="E312" s="14" t="s">
        <v>127</v>
      </c>
      <c r="F312" s="14" t="s">
        <v>192</v>
      </c>
      <c r="G312" s="1">
        <v>42201</v>
      </c>
      <c r="H312" s="14">
        <v>17</v>
      </c>
      <c r="I312" s="14">
        <v>19</v>
      </c>
      <c r="J312" s="14">
        <v>256</v>
      </c>
      <c r="K312" s="14">
        <v>0</v>
      </c>
    </row>
    <row r="313" spans="1:11" x14ac:dyDescent="0.25">
      <c r="A313" s="14" t="s">
        <v>63</v>
      </c>
      <c r="B313" s="14" t="s">
        <v>63</v>
      </c>
      <c r="C313" s="14" t="s">
        <v>63</v>
      </c>
      <c r="D313" s="14" t="s">
        <v>63</v>
      </c>
      <c r="E313" s="14" t="s">
        <v>127</v>
      </c>
      <c r="F313" s="14" t="s">
        <v>192</v>
      </c>
      <c r="G313" s="1">
        <v>42213</v>
      </c>
      <c r="H313" s="14">
        <v>16</v>
      </c>
      <c r="I313" s="14">
        <v>19</v>
      </c>
      <c r="J313" s="14">
        <v>364</v>
      </c>
      <c r="K313" s="14">
        <v>0</v>
      </c>
    </row>
    <row r="314" spans="1:11" x14ac:dyDescent="0.25">
      <c r="A314" s="14" t="s">
        <v>63</v>
      </c>
      <c r="B314" s="14" t="s">
        <v>63</v>
      </c>
      <c r="C314" s="14" t="s">
        <v>63</v>
      </c>
      <c r="D314" s="14" t="s">
        <v>63</v>
      </c>
      <c r="E314" s="14" t="s">
        <v>127</v>
      </c>
      <c r="F314" s="14" t="s">
        <v>192</v>
      </c>
      <c r="G314" s="1">
        <v>42214</v>
      </c>
      <c r="H314" s="14">
        <v>16</v>
      </c>
      <c r="I314" s="14">
        <v>19</v>
      </c>
      <c r="J314" s="14">
        <v>364</v>
      </c>
      <c r="K314" s="14">
        <v>0</v>
      </c>
    </row>
    <row r="315" spans="1:11" x14ac:dyDescent="0.25">
      <c r="A315" s="14" t="s">
        <v>63</v>
      </c>
      <c r="B315" s="14" t="s">
        <v>63</v>
      </c>
      <c r="C315" s="14" t="s">
        <v>63</v>
      </c>
      <c r="D315" s="14" t="s">
        <v>63</v>
      </c>
      <c r="E315" s="14" t="s">
        <v>127</v>
      </c>
      <c r="F315" s="14" t="s">
        <v>192</v>
      </c>
      <c r="G315" s="1">
        <v>42215</v>
      </c>
      <c r="H315" s="14">
        <v>16</v>
      </c>
      <c r="I315" s="14">
        <v>19</v>
      </c>
      <c r="J315" s="14">
        <v>364</v>
      </c>
      <c r="K315" s="14">
        <v>0</v>
      </c>
    </row>
    <row r="316" spans="1:11" x14ac:dyDescent="0.25">
      <c r="A316" s="14" t="s">
        <v>63</v>
      </c>
      <c r="B316" s="14" t="s">
        <v>63</v>
      </c>
      <c r="C316" s="14" t="s">
        <v>63</v>
      </c>
      <c r="D316" s="14" t="s">
        <v>63</v>
      </c>
      <c r="E316" s="14" t="s">
        <v>127</v>
      </c>
      <c r="F316" s="14" t="s">
        <v>192</v>
      </c>
      <c r="G316" s="1">
        <v>42233</v>
      </c>
      <c r="H316" s="14">
        <v>16</v>
      </c>
      <c r="I316" s="14">
        <v>19</v>
      </c>
      <c r="J316" s="14">
        <v>314</v>
      </c>
      <c r="K316" s="14">
        <v>0</v>
      </c>
    </row>
    <row r="317" spans="1:11" x14ac:dyDescent="0.25">
      <c r="A317" s="14" t="s">
        <v>63</v>
      </c>
      <c r="B317" s="14" t="s">
        <v>63</v>
      </c>
      <c r="C317" s="14" t="s">
        <v>63</v>
      </c>
      <c r="D317" s="14" t="s">
        <v>63</v>
      </c>
      <c r="E317" s="14" t="s">
        <v>127</v>
      </c>
      <c r="F317" s="14" t="s">
        <v>192</v>
      </c>
      <c r="G317" s="1">
        <v>42234</v>
      </c>
      <c r="H317" s="14">
        <v>16</v>
      </c>
      <c r="I317" s="14">
        <v>19</v>
      </c>
      <c r="J317" s="14">
        <v>314</v>
      </c>
      <c r="K317" s="14">
        <v>0</v>
      </c>
    </row>
    <row r="318" spans="1:11" x14ac:dyDescent="0.25">
      <c r="A318" s="14" t="s">
        <v>63</v>
      </c>
      <c r="B318" s="14" t="s">
        <v>63</v>
      </c>
      <c r="C318" s="14" t="s">
        <v>63</v>
      </c>
      <c r="D318" s="14" t="s">
        <v>63</v>
      </c>
      <c r="E318" s="14" t="s">
        <v>127</v>
      </c>
      <c r="F318" s="14" t="s">
        <v>192</v>
      </c>
      <c r="G318" s="1">
        <v>42242</v>
      </c>
      <c r="H318" s="14">
        <v>16</v>
      </c>
      <c r="I318" s="14">
        <v>19</v>
      </c>
      <c r="J318" s="14">
        <v>314</v>
      </c>
      <c r="K318" s="14">
        <v>0</v>
      </c>
    </row>
    <row r="319" spans="1:11" x14ac:dyDescent="0.25">
      <c r="A319" s="14" t="s">
        <v>63</v>
      </c>
      <c r="B319" s="14" t="s">
        <v>63</v>
      </c>
      <c r="C319" s="14" t="s">
        <v>63</v>
      </c>
      <c r="D319" s="14" t="s">
        <v>63</v>
      </c>
      <c r="E319" s="14" t="s">
        <v>127</v>
      </c>
      <c r="F319" s="14" t="s">
        <v>192</v>
      </c>
      <c r="G319" s="1">
        <v>42243</v>
      </c>
      <c r="H319" s="14">
        <v>16</v>
      </c>
      <c r="I319" s="14">
        <v>19</v>
      </c>
      <c r="J319" s="14">
        <v>314</v>
      </c>
      <c r="K319" s="14">
        <v>0</v>
      </c>
    </row>
    <row r="320" spans="1:11" x14ac:dyDescent="0.25">
      <c r="A320" s="14" t="s">
        <v>63</v>
      </c>
      <c r="B320" s="14" t="s">
        <v>63</v>
      </c>
      <c r="C320" s="14" t="s">
        <v>63</v>
      </c>
      <c r="D320" s="14" t="s">
        <v>63</v>
      </c>
      <c r="E320" s="14" t="s">
        <v>127</v>
      </c>
      <c r="F320" s="14" t="s">
        <v>192</v>
      </c>
      <c r="G320" s="1">
        <v>42256</v>
      </c>
      <c r="H320" s="14">
        <v>16</v>
      </c>
      <c r="I320" s="14">
        <v>19</v>
      </c>
      <c r="J320" s="14">
        <v>302</v>
      </c>
      <c r="K320" s="14">
        <v>0</v>
      </c>
    </row>
    <row r="321" spans="1:11" x14ac:dyDescent="0.25">
      <c r="A321" s="14" t="s">
        <v>63</v>
      </c>
      <c r="B321" s="14" t="s">
        <v>63</v>
      </c>
      <c r="C321" s="14" t="s">
        <v>63</v>
      </c>
      <c r="D321" s="14" t="s">
        <v>63</v>
      </c>
      <c r="E321" s="14" t="s">
        <v>127</v>
      </c>
      <c r="F321" s="14" t="s">
        <v>192</v>
      </c>
      <c r="G321" s="1">
        <v>42257</v>
      </c>
      <c r="H321" s="14">
        <v>16</v>
      </c>
      <c r="I321" s="14">
        <v>19</v>
      </c>
      <c r="J321" s="14">
        <v>302</v>
      </c>
      <c r="K321" s="14">
        <v>0</v>
      </c>
    </row>
    <row r="322" spans="1:11" x14ac:dyDescent="0.25">
      <c r="A322" s="14" t="s">
        <v>63</v>
      </c>
      <c r="B322" s="14" t="s">
        <v>63</v>
      </c>
      <c r="C322" s="14" t="s">
        <v>63</v>
      </c>
      <c r="D322" s="14" t="s">
        <v>63</v>
      </c>
      <c r="E322" s="14" t="s">
        <v>127</v>
      </c>
      <c r="F322" s="14" t="s">
        <v>192</v>
      </c>
      <c r="G322" s="1">
        <v>42258</v>
      </c>
      <c r="H322" s="14">
        <v>16</v>
      </c>
      <c r="I322" s="14">
        <v>19</v>
      </c>
      <c r="J322" s="14">
        <v>302</v>
      </c>
      <c r="K322" s="14">
        <v>0</v>
      </c>
    </row>
    <row r="323" spans="1:11" x14ac:dyDescent="0.25">
      <c r="A323" s="14" t="s">
        <v>63</v>
      </c>
      <c r="B323" s="14" t="s">
        <v>63</v>
      </c>
      <c r="C323" s="14" t="s">
        <v>63</v>
      </c>
      <c r="D323" s="14" t="s">
        <v>63</v>
      </c>
      <c r="E323" s="14" t="s">
        <v>127</v>
      </c>
      <c r="F323" s="14" t="s">
        <v>192</v>
      </c>
      <c r="G323" s="1" t="s">
        <v>181</v>
      </c>
      <c r="H323" s="14">
        <v>16</v>
      </c>
      <c r="I323" s="14">
        <v>19</v>
      </c>
      <c r="J323" s="14">
        <v>308</v>
      </c>
      <c r="K323" s="14">
        <v>0</v>
      </c>
    </row>
    <row r="324" spans="1:11" x14ac:dyDescent="0.25">
      <c r="A324" s="14" t="s">
        <v>63</v>
      </c>
      <c r="B324" s="14" t="s">
        <v>63</v>
      </c>
      <c r="C324" s="14" t="s">
        <v>63</v>
      </c>
      <c r="D324" s="14" t="s">
        <v>63</v>
      </c>
      <c r="E324" s="14" t="s">
        <v>128</v>
      </c>
      <c r="F324" s="14" t="s">
        <v>191</v>
      </c>
      <c r="G324" s="1">
        <v>42167</v>
      </c>
      <c r="H324" s="14">
        <v>16</v>
      </c>
      <c r="I324" s="14">
        <v>19</v>
      </c>
      <c r="J324" s="14">
        <v>113</v>
      </c>
      <c r="K324" s="14">
        <v>0</v>
      </c>
    </row>
    <row r="325" spans="1:11" x14ac:dyDescent="0.25">
      <c r="A325" s="14" t="s">
        <v>63</v>
      </c>
      <c r="B325" s="14" t="s">
        <v>63</v>
      </c>
      <c r="C325" s="14" t="s">
        <v>63</v>
      </c>
      <c r="D325" s="14" t="s">
        <v>63</v>
      </c>
      <c r="E325" s="14" t="s">
        <v>128</v>
      </c>
      <c r="F325" s="14" t="s">
        <v>191</v>
      </c>
      <c r="G325" s="1">
        <v>42180</v>
      </c>
      <c r="H325" s="14">
        <v>16</v>
      </c>
      <c r="I325" s="14">
        <v>19</v>
      </c>
      <c r="J325" s="14">
        <v>113</v>
      </c>
      <c r="K325" s="14">
        <v>0</v>
      </c>
    </row>
    <row r="326" spans="1:11" x14ac:dyDescent="0.25">
      <c r="A326" s="14" t="s">
        <v>63</v>
      </c>
      <c r="B326" s="14" t="s">
        <v>63</v>
      </c>
      <c r="C326" s="14" t="s">
        <v>63</v>
      </c>
      <c r="D326" s="14" t="s">
        <v>63</v>
      </c>
      <c r="E326" s="14" t="s">
        <v>128</v>
      </c>
      <c r="F326" s="14" t="s">
        <v>191</v>
      </c>
      <c r="G326" s="1">
        <v>42181</v>
      </c>
      <c r="H326" s="14">
        <v>16</v>
      </c>
      <c r="I326" s="14">
        <v>19</v>
      </c>
      <c r="J326" s="14">
        <v>113</v>
      </c>
      <c r="K326" s="14">
        <v>0</v>
      </c>
    </row>
    <row r="327" spans="1:11" x14ac:dyDescent="0.25">
      <c r="A327" s="14" t="s">
        <v>63</v>
      </c>
      <c r="B327" s="14" t="s">
        <v>63</v>
      </c>
      <c r="C327" s="14" t="s">
        <v>63</v>
      </c>
      <c r="D327" s="14" t="s">
        <v>63</v>
      </c>
      <c r="E327" s="14" t="s">
        <v>128</v>
      </c>
      <c r="F327" s="14" t="s">
        <v>191</v>
      </c>
      <c r="G327" s="1">
        <v>42185</v>
      </c>
      <c r="H327" s="14">
        <v>16</v>
      </c>
      <c r="I327" s="14">
        <v>19</v>
      </c>
      <c r="J327" s="14">
        <v>113</v>
      </c>
      <c r="K327" s="14">
        <v>0</v>
      </c>
    </row>
    <row r="328" spans="1:11" x14ac:dyDescent="0.25">
      <c r="A328" s="14" t="s">
        <v>63</v>
      </c>
      <c r="B328" s="14" t="s">
        <v>63</v>
      </c>
      <c r="C328" s="14" t="s">
        <v>63</v>
      </c>
      <c r="D328" s="14" t="s">
        <v>63</v>
      </c>
      <c r="E328" s="14" t="s">
        <v>128</v>
      </c>
      <c r="F328" s="14" t="s">
        <v>191</v>
      </c>
      <c r="G328" s="1">
        <v>42186</v>
      </c>
      <c r="H328" s="14">
        <v>16</v>
      </c>
      <c r="I328" s="14">
        <v>19</v>
      </c>
      <c r="J328" s="14">
        <v>115</v>
      </c>
      <c r="K328" s="14">
        <v>0</v>
      </c>
    </row>
    <row r="329" spans="1:11" x14ac:dyDescent="0.25">
      <c r="A329" s="14" t="s">
        <v>63</v>
      </c>
      <c r="B329" s="14" t="s">
        <v>63</v>
      </c>
      <c r="C329" s="14" t="s">
        <v>63</v>
      </c>
      <c r="D329" s="14" t="s">
        <v>63</v>
      </c>
      <c r="E329" s="14" t="s">
        <v>128</v>
      </c>
      <c r="F329" s="14" t="s">
        <v>191</v>
      </c>
      <c r="G329" s="1">
        <v>42201</v>
      </c>
      <c r="H329" s="14">
        <v>17</v>
      </c>
      <c r="I329" s="14">
        <v>19</v>
      </c>
      <c r="J329" s="14">
        <v>81</v>
      </c>
      <c r="K329" s="14">
        <v>0</v>
      </c>
    </row>
    <row r="330" spans="1:11" x14ac:dyDescent="0.25">
      <c r="A330" s="14" t="s">
        <v>63</v>
      </c>
      <c r="B330" s="14" t="s">
        <v>63</v>
      </c>
      <c r="C330" s="14" t="s">
        <v>63</v>
      </c>
      <c r="D330" s="14" t="s">
        <v>63</v>
      </c>
      <c r="E330" s="14" t="s">
        <v>128</v>
      </c>
      <c r="F330" s="14" t="s">
        <v>191</v>
      </c>
      <c r="G330" s="1">
        <v>42213</v>
      </c>
      <c r="H330" s="14">
        <v>16</v>
      </c>
      <c r="I330" s="14">
        <v>19</v>
      </c>
      <c r="J330" s="14">
        <v>114</v>
      </c>
      <c r="K330" s="14">
        <v>0</v>
      </c>
    </row>
    <row r="331" spans="1:11" x14ac:dyDescent="0.25">
      <c r="A331" s="14" t="s">
        <v>63</v>
      </c>
      <c r="B331" s="14" t="s">
        <v>63</v>
      </c>
      <c r="C331" s="14" t="s">
        <v>63</v>
      </c>
      <c r="D331" s="14" t="s">
        <v>63</v>
      </c>
      <c r="E331" s="14" t="s">
        <v>128</v>
      </c>
      <c r="F331" s="14" t="s">
        <v>191</v>
      </c>
      <c r="G331" s="1">
        <v>42214</v>
      </c>
      <c r="H331" s="14">
        <v>16</v>
      </c>
      <c r="I331" s="14">
        <v>19</v>
      </c>
      <c r="J331" s="14">
        <v>114</v>
      </c>
      <c r="K331" s="14">
        <v>0</v>
      </c>
    </row>
    <row r="332" spans="1:11" x14ac:dyDescent="0.25">
      <c r="A332" s="14" t="s">
        <v>63</v>
      </c>
      <c r="B332" s="14" t="s">
        <v>63</v>
      </c>
      <c r="C332" s="14" t="s">
        <v>63</v>
      </c>
      <c r="D332" s="14" t="s">
        <v>63</v>
      </c>
      <c r="E332" s="14" t="s">
        <v>128</v>
      </c>
      <c r="F332" s="14" t="s">
        <v>191</v>
      </c>
      <c r="G332" s="1">
        <v>42215</v>
      </c>
      <c r="H332" s="14">
        <v>16</v>
      </c>
      <c r="I332" s="14">
        <v>19</v>
      </c>
      <c r="J332" s="14">
        <v>114</v>
      </c>
      <c r="K332" s="14">
        <v>0</v>
      </c>
    </row>
    <row r="333" spans="1:11" x14ac:dyDescent="0.25">
      <c r="A333" s="14" t="s">
        <v>63</v>
      </c>
      <c r="B333" s="14" t="s">
        <v>63</v>
      </c>
      <c r="C333" s="14" t="s">
        <v>63</v>
      </c>
      <c r="D333" s="14" t="s">
        <v>63</v>
      </c>
      <c r="E333" s="14" t="s">
        <v>128</v>
      </c>
      <c r="F333" s="14" t="s">
        <v>191</v>
      </c>
      <c r="G333" s="1">
        <v>42233</v>
      </c>
      <c r="H333" s="14">
        <v>16</v>
      </c>
      <c r="I333" s="14">
        <v>19</v>
      </c>
      <c r="J333" s="14">
        <v>115</v>
      </c>
      <c r="K333" s="14">
        <v>0</v>
      </c>
    </row>
    <row r="334" spans="1:11" x14ac:dyDescent="0.25">
      <c r="A334" s="14" t="s">
        <v>63</v>
      </c>
      <c r="B334" s="14" t="s">
        <v>63</v>
      </c>
      <c r="C334" s="14" t="s">
        <v>63</v>
      </c>
      <c r="D334" s="14" t="s">
        <v>63</v>
      </c>
      <c r="E334" s="14" t="s">
        <v>128</v>
      </c>
      <c r="F334" s="14" t="s">
        <v>191</v>
      </c>
      <c r="G334" s="1">
        <v>42234</v>
      </c>
      <c r="H334" s="14">
        <v>16</v>
      </c>
      <c r="I334" s="14">
        <v>19</v>
      </c>
      <c r="J334" s="14">
        <v>115</v>
      </c>
      <c r="K334" s="14">
        <v>0</v>
      </c>
    </row>
    <row r="335" spans="1:11" x14ac:dyDescent="0.25">
      <c r="A335" s="14" t="s">
        <v>63</v>
      </c>
      <c r="B335" s="14" t="s">
        <v>63</v>
      </c>
      <c r="C335" s="14" t="s">
        <v>63</v>
      </c>
      <c r="D335" s="14" t="s">
        <v>63</v>
      </c>
      <c r="E335" s="14" t="s">
        <v>128</v>
      </c>
      <c r="F335" s="14" t="s">
        <v>191</v>
      </c>
      <c r="G335" s="1">
        <v>42242</v>
      </c>
      <c r="H335" s="14">
        <v>16</v>
      </c>
      <c r="I335" s="14">
        <v>19</v>
      </c>
      <c r="J335" s="14"/>
      <c r="K335" s="14">
        <v>1</v>
      </c>
    </row>
    <row r="336" spans="1:11" x14ac:dyDescent="0.25">
      <c r="A336" s="14" t="s">
        <v>63</v>
      </c>
      <c r="B336" s="14" t="s">
        <v>63</v>
      </c>
      <c r="C336" s="14" t="s">
        <v>63</v>
      </c>
      <c r="D336" s="14" t="s">
        <v>63</v>
      </c>
      <c r="E336" s="14" t="s">
        <v>128</v>
      </c>
      <c r="F336" s="14" t="s">
        <v>191</v>
      </c>
      <c r="G336" s="1">
        <v>42243</v>
      </c>
      <c r="H336" s="14">
        <v>16</v>
      </c>
      <c r="I336" s="14">
        <v>19</v>
      </c>
      <c r="J336" s="14">
        <v>115</v>
      </c>
      <c r="K336" s="14">
        <v>0</v>
      </c>
    </row>
    <row r="337" spans="1:11" x14ac:dyDescent="0.25">
      <c r="A337" s="14" t="s">
        <v>63</v>
      </c>
      <c r="B337" s="14" t="s">
        <v>63</v>
      </c>
      <c r="C337" s="14" t="s">
        <v>63</v>
      </c>
      <c r="D337" s="14" t="s">
        <v>63</v>
      </c>
      <c r="E337" s="14" t="s">
        <v>128</v>
      </c>
      <c r="F337" s="14" t="s">
        <v>191</v>
      </c>
      <c r="G337" s="1">
        <v>42256</v>
      </c>
      <c r="H337" s="14">
        <v>16</v>
      </c>
      <c r="I337" s="14">
        <v>19</v>
      </c>
      <c r="J337" s="14">
        <v>109</v>
      </c>
      <c r="K337" s="14">
        <v>0</v>
      </c>
    </row>
    <row r="338" spans="1:11" x14ac:dyDescent="0.25">
      <c r="A338" s="14" t="s">
        <v>63</v>
      </c>
      <c r="B338" s="14" t="s">
        <v>63</v>
      </c>
      <c r="C338" s="14" t="s">
        <v>63</v>
      </c>
      <c r="D338" s="14" t="s">
        <v>63</v>
      </c>
      <c r="E338" s="14" t="s">
        <v>128</v>
      </c>
      <c r="F338" s="14" t="s">
        <v>191</v>
      </c>
      <c r="G338" s="1">
        <v>42257</v>
      </c>
      <c r="H338" s="14">
        <v>16</v>
      </c>
      <c r="I338" s="14">
        <v>19</v>
      </c>
      <c r="J338" s="14">
        <v>109</v>
      </c>
      <c r="K338" s="14">
        <v>0</v>
      </c>
    </row>
    <row r="339" spans="1:11" x14ac:dyDescent="0.25">
      <c r="A339" s="14" t="s">
        <v>63</v>
      </c>
      <c r="B339" s="14" t="s">
        <v>63</v>
      </c>
      <c r="C339" s="14" t="s">
        <v>63</v>
      </c>
      <c r="D339" s="14" t="s">
        <v>63</v>
      </c>
      <c r="E339" s="14" t="s">
        <v>128</v>
      </c>
      <c r="F339" s="14" t="s">
        <v>191</v>
      </c>
      <c r="G339" s="1">
        <v>42258</v>
      </c>
      <c r="H339" s="14">
        <v>16</v>
      </c>
      <c r="I339" s="14">
        <v>19</v>
      </c>
      <c r="J339" s="14">
        <v>109</v>
      </c>
      <c r="K339" s="14">
        <v>0</v>
      </c>
    </row>
    <row r="340" spans="1:11" x14ac:dyDescent="0.25">
      <c r="A340" s="14" t="s">
        <v>63</v>
      </c>
      <c r="B340" s="14" t="s">
        <v>63</v>
      </c>
      <c r="C340" s="14" t="s">
        <v>63</v>
      </c>
      <c r="D340" s="14" t="s">
        <v>63</v>
      </c>
      <c r="E340" s="14" t="s">
        <v>128</v>
      </c>
      <c r="F340" s="14" t="s">
        <v>191</v>
      </c>
      <c r="G340" s="1" t="s">
        <v>181</v>
      </c>
      <c r="H340" s="14">
        <v>16</v>
      </c>
      <c r="I340" s="14">
        <v>19</v>
      </c>
      <c r="J340" s="14">
        <v>113</v>
      </c>
      <c r="K340" s="14">
        <v>0</v>
      </c>
    </row>
    <row r="341" spans="1:11" x14ac:dyDescent="0.25">
      <c r="A341" s="14" t="s">
        <v>63</v>
      </c>
      <c r="B341" s="14" t="s">
        <v>63</v>
      </c>
      <c r="C341" s="14" t="s">
        <v>63</v>
      </c>
      <c r="D341" s="14" t="s">
        <v>63</v>
      </c>
      <c r="E341" s="14" t="s">
        <v>128</v>
      </c>
      <c r="F341" s="14" t="s">
        <v>192</v>
      </c>
      <c r="G341" s="1">
        <v>42163</v>
      </c>
      <c r="H341" s="14">
        <v>16</v>
      </c>
      <c r="I341" s="14">
        <v>19</v>
      </c>
      <c r="J341" s="14"/>
      <c r="K341" s="14">
        <v>1</v>
      </c>
    </row>
    <row r="342" spans="1:11" x14ac:dyDescent="0.25">
      <c r="A342" s="14" t="s">
        <v>63</v>
      </c>
      <c r="B342" s="14" t="s">
        <v>63</v>
      </c>
      <c r="C342" s="14" t="s">
        <v>63</v>
      </c>
      <c r="D342" s="14" t="s">
        <v>63</v>
      </c>
      <c r="E342" s="14" t="s">
        <v>128</v>
      </c>
      <c r="F342" s="14" t="s">
        <v>192</v>
      </c>
      <c r="G342" s="1">
        <v>42164</v>
      </c>
      <c r="H342" s="14">
        <v>15</v>
      </c>
      <c r="I342" s="14">
        <v>19</v>
      </c>
      <c r="J342" s="14"/>
      <c r="K342" s="14">
        <v>1</v>
      </c>
    </row>
    <row r="343" spans="1:11" x14ac:dyDescent="0.25">
      <c r="A343" s="14" t="s">
        <v>63</v>
      </c>
      <c r="B343" s="14" t="s">
        <v>63</v>
      </c>
      <c r="C343" s="14" t="s">
        <v>63</v>
      </c>
      <c r="D343" s="14" t="s">
        <v>63</v>
      </c>
      <c r="E343" s="14" t="s">
        <v>128</v>
      </c>
      <c r="F343" s="14" t="s">
        <v>192</v>
      </c>
      <c r="G343" s="1">
        <v>42164</v>
      </c>
      <c r="H343" s="14">
        <v>16</v>
      </c>
      <c r="I343" s="14">
        <v>19</v>
      </c>
      <c r="J343" s="14"/>
      <c r="K343" s="14">
        <v>1</v>
      </c>
    </row>
    <row r="344" spans="1:11" x14ac:dyDescent="0.25">
      <c r="A344" s="14" t="s">
        <v>63</v>
      </c>
      <c r="B344" s="14" t="s">
        <v>63</v>
      </c>
      <c r="C344" s="14" t="s">
        <v>63</v>
      </c>
      <c r="D344" s="14" t="s">
        <v>63</v>
      </c>
      <c r="E344" s="14" t="s">
        <v>128</v>
      </c>
      <c r="F344" s="14" t="s">
        <v>192</v>
      </c>
      <c r="G344" s="1">
        <v>42167</v>
      </c>
      <c r="H344" s="14">
        <v>16</v>
      </c>
      <c r="I344" s="14">
        <v>19</v>
      </c>
      <c r="J344" s="14"/>
      <c r="K344" s="14">
        <v>1</v>
      </c>
    </row>
    <row r="345" spans="1:11" x14ac:dyDescent="0.25">
      <c r="A345" s="14" t="s">
        <v>63</v>
      </c>
      <c r="B345" s="14" t="s">
        <v>63</v>
      </c>
      <c r="C345" s="14" t="s">
        <v>63</v>
      </c>
      <c r="D345" s="14" t="s">
        <v>63</v>
      </c>
      <c r="E345" s="14" t="s">
        <v>128</v>
      </c>
      <c r="F345" s="14" t="s">
        <v>192</v>
      </c>
      <c r="G345" s="1">
        <v>42180</v>
      </c>
      <c r="H345" s="14">
        <v>16</v>
      </c>
      <c r="I345" s="14">
        <v>19</v>
      </c>
      <c r="J345" s="14"/>
      <c r="K345" s="14">
        <v>1</v>
      </c>
    </row>
    <row r="346" spans="1:11" x14ac:dyDescent="0.25">
      <c r="A346" s="14" t="s">
        <v>63</v>
      </c>
      <c r="B346" s="14" t="s">
        <v>63</v>
      </c>
      <c r="C346" s="14" t="s">
        <v>63</v>
      </c>
      <c r="D346" s="14" t="s">
        <v>63</v>
      </c>
      <c r="E346" s="14" t="s">
        <v>128</v>
      </c>
      <c r="F346" s="14" t="s">
        <v>192</v>
      </c>
      <c r="G346" s="1">
        <v>42181</v>
      </c>
      <c r="H346" s="14">
        <v>16</v>
      </c>
      <c r="I346" s="14">
        <v>19</v>
      </c>
      <c r="J346" s="14"/>
      <c r="K346" s="14">
        <v>1</v>
      </c>
    </row>
    <row r="347" spans="1:11" x14ac:dyDescent="0.25">
      <c r="A347" s="14" t="s">
        <v>63</v>
      </c>
      <c r="B347" s="14" t="s">
        <v>63</v>
      </c>
      <c r="C347" s="14" t="s">
        <v>63</v>
      </c>
      <c r="D347" s="14" t="s">
        <v>63</v>
      </c>
      <c r="E347" s="14" t="s">
        <v>128</v>
      </c>
      <c r="F347" s="14" t="s">
        <v>192</v>
      </c>
      <c r="G347" s="1">
        <v>42185</v>
      </c>
      <c r="H347" s="14">
        <v>16</v>
      </c>
      <c r="I347" s="14">
        <v>19</v>
      </c>
      <c r="J347" s="14"/>
      <c r="K347" s="14">
        <v>1</v>
      </c>
    </row>
    <row r="348" spans="1:11" x14ac:dyDescent="0.25">
      <c r="A348" s="14" t="s">
        <v>63</v>
      </c>
      <c r="B348" s="14" t="s">
        <v>63</v>
      </c>
      <c r="C348" s="14" t="s">
        <v>63</v>
      </c>
      <c r="D348" s="14" t="s">
        <v>63</v>
      </c>
      <c r="E348" s="14" t="s">
        <v>128</v>
      </c>
      <c r="F348" s="14" t="s">
        <v>192</v>
      </c>
      <c r="G348" s="1">
        <v>42186</v>
      </c>
      <c r="H348" s="14">
        <v>16</v>
      </c>
      <c r="I348" s="14">
        <v>19</v>
      </c>
      <c r="J348" s="14">
        <v>258</v>
      </c>
      <c r="K348" s="14">
        <v>0</v>
      </c>
    </row>
    <row r="349" spans="1:11" x14ac:dyDescent="0.25">
      <c r="A349" s="14" t="s">
        <v>63</v>
      </c>
      <c r="B349" s="14" t="s">
        <v>63</v>
      </c>
      <c r="C349" s="14" t="s">
        <v>63</v>
      </c>
      <c r="D349" s="14" t="s">
        <v>63</v>
      </c>
      <c r="E349" s="14" t="s">
        <v>128</v>
      </c>
      <c r="F349" s="14" t="s">
        <v>192</v>
      </c>
      <c r="G349" s="1">
        <v>42201</v>
      </c>
      <c r="H349" s="14">
        <v>17</v>
      </c>
      <c r="I349" s="14">
        <v>19</v>
      </c>
      <c r="J349" s="14">
        <v>186</v>
      </c>
      <c r="K349" s="14">
        <v>0</v>
      </c>
    </row>
    <row r="350" spans="1:11" x14ac:dyDescent="0.25">
      <c r="A350" s="14" t="s">
        <v>63</v>
      </c>
      <c r="B350" s="14" t="s">
        <v>63</v>
      </c>
      <c r="C350" s="14" t="s">
        <v>63</v>
      </c>
      <c r="D350" s="14" t="s">
        <v>63</v>
      </c>
      <c r="E350" s="14" t="s">
        <v>128</v>
      </c>
      <c r="F350" s="14" t="s">
        <v>192</v>
      </c>
      <c r="G350" s="1">
        <v>42213</v>
      </c>
      <c r="H350" s="14">
        <v>16</v>
      </c>
      <c r="I350" s="14">
        <v>19</v>
      </c>
      <c r="J350" s="14"/>
      <c r="K350" s="14">
        <v>1</v>
      </c>
    </row>
    <row r="351" spans="1:11" x14ac:dyDescent="0.25">
      <c r="A351" s="14" t="s">
        <v>63</v>
      </c>
      <c r="B351" s="14" t="s">
        <v>63</v>
      </c>
      <c r="C351" s="14" t="s">
        <v>63</v>
      </c>
      <c r="D351" s="14" t="s">
        <v>63</v>
      </c>
      <c r="E351" s="14" t="s">
        <v>128</v>
      </c>
      <c r="F351" s="14" t="s">
        <v>192</v>
      </c>
      <c r="G351" s="1">
        <v>42214</v>
      </c>
      <c r="H351" s="14">
        <v>16</v>
      </c>
      <c r="I351" s="14">
        <v>19</v>
      </c>
      <c r="J351" s="14">
        <v>258</v>
      </c>
      <c r="K351" s="14">
        <v>0</v>
      </c>
    </row>
    <row r="352" spans="1:11" x14ac:dyDescent="0.25">
      <c r="A352" s="14" t="s">
        <v>63</v>
      </c>
      <c r="B352" s="14" t="s">
        <v>63</v>
      </c>
      <c r="C352" s="14" t="s">
        <v>63</v>
      </c>
      <c r="D352" s="14" t="s">
        <v>63</v>
      </c>
      <c r="E352" s="14" t="s">
        <v>128</v>
      </c>
      <c r="F352" s="14" t="s">
        <v>192</v>
      </c>
      <c r="G352" s="1">
        <v>42215</v>
      </c>
      <c r="H352" s="14">
        <v>16</v>
      </c>
      <c r="I352" s="14">
        <v>19</v>
      </c>
      <c r="J352" s="14">
        <v>258</v>
      </c>
      <c r="K352" s="14">
        <v>0</v>
      </c>
    </row>
    <row r="353" spans="1:11" x14ac:dyDescent="0.25">
      <c r="A353" s="14" t="s">
        <v>63</v>
      </c>
      <c r="B353" s="14" t="s">
        <v>63</v>
      </c>
      <c r="C353" s="14" t="s">
        <v>63</v>
      </c>
      <c r="D353" s="14" t="s">
        <v>63</v>
      </c>
      <c r="E353" s="14" t="s">
        <v>128</v>
      </c>
      <c r="F353" s="14" t="s">
        <v>192</v>
      </c>
      <c r="G353" s="1">
        <v>42233</v>
      </c>
      <c r="H353" s="14">
        <v>16</v>
      </c>
      <c r="I353" s="14">
        <v>19</v>
      </c>
      <c r="J353" s="14">
        <v>265</v>
      </c>
      <c r="K353" s="14">
        <v>0</v>
      </c>
    </row>
    <row r="354" spans="1:11" x14ac:dyDescent="0.25">
      <c r="A354" s="14" t="s">
        <v>63</v>
      </c>
      <c r="B354" s="14" t="s">
        <v>63</v>
      </c>
      <c r="C354" s="14" t="s">
        <v>63</v>
      </c>
      <c r="D354" s="14" t="s">
        <v>63</v>
      </c>
      <c r="E354" s="14" t="s">
        <v>128</v>
      </c>
      <c r="F354" s="14" t="s">
        <v>192</v>
      </c>
      <c r="G354" s="1">
        <v>42234</v>
      </c>
      <c r="H354" s="14">
        <v>16</v>
      </c>
      <c r="I354" s="14">
        <v>19</v>
      </c>
      <c r="J354" s="14">
        <v>265</v>
      </c>
      <c r="K354" s="14">
        <v>0</v>
      </c>
    </row>
    <row r="355" spans="1:11" x14ac:dyDescent="0.25">
      <c r="A355" s="14" t="s">
        <v>63</v>
      </c>
      <c r="B355" s="14" t="s">
        <v>63</v>
      </c>
      <c r="C355" s="14" t="s">
        <v>63</v>
      </c>
      <c r="D355" s="14" t="s">
        <v>63</v>
      </c>
      <c r="E355" s="14" t="s">
        <v>128</v>
      </c>
      <c r="F355" s="14" t="s">
        <v>192</v>
      </c>
      <c r="G355" s="1">
        <v>42242</v>
      </c>
      <c r="H355" s="14">
        <v>16</v>
      </c>
      <c r="I355" s="14">
        <v>19</v>
      </c>
      <c r="J355" s="14">
        <v>265</v>
      </c>
      <c r="K355" s="14">
        <v>0</v>
      </c>
    </row>
    <row r="356" spans="1:11" x14ac:dyDescent="0.25">
      <c r="A356" s="14" t="s">
        <v>63</v>
      </c>
      <c r="B356" s="14" t="s">
        <v>63</v>
      </c>
      <c r="C356" s="14" t="s">
        <v>63</v>
      </c>
      <c r="D356" s="14" t="s">
        <v>63</v>
      </c>
      <c r="E356" s="14" t="s">
        <v>128</v>
      </c>
      <c r="F356" s="14" t="s">
        <v>192</v>
      </c>
      <c r="G356" s="1">
        <v>42243</v>
      </c>
      <c r="H356" s="14">
        <v>16</v>
      </c>
      <c r="I356" s="14">
        <v>19</v>
      </c>
      <c r="J356" s="14">
        <v>265</v>
      </c>
      <c r="K356" s="14">
        <v>0</v>
      </c>
    </row>
    <row r="357" spans="1:11" x14ac:dyDescent="0.25">
      <c r="A357" s="14" t="s">
        <v>63</v>
      </c>
      <c r="B357" s="14" t="s">
        <v>63</v>
      </c>
      <c r="C357" s="14" t="s">
        <v>63</v>
      </c>
      <c r="D357" s="14" t="s">
        <v>63</v>
      </c>
      <c r="E357" s="14" t="s">
        <v>128</v>
      </c>
      <c r="F357" s="14" t="s">
        <v>192</v>
      </c>
      <c r="G357" s="1">
        <v>42256</v>
      </c>
      <c r="H357" s="14">
        <v>16</v>
      </c>
      <c r="I357" s="14">
        <v>19</v>
      </c>
      <c r="J357" s="14">
        <v>260</v>
      </c>
      <c r="K357" s="14">
        <v>0</v>
      </c>
    </row>
    <row r="358" spans="1:11" x14ac:dyDescent="0.25">
      <c r="A358" s="14" t="s">
        <v>63</v>
      </c>
      <c r="B358" s="14" t="s">
        <v>63</v>
      </c>
      <c r="C358" s="14" t="s">
        <v>63</v>
      </c>
      <c r="D358" s="14" t="s">
        <v>63</v>
      </c>
      <c r="E358" s="14" t="s">
        <v>128</v>
      </c>
      <c r="F358" s="14" t="s">
        <v>192</v>
      </c>
      <c r="G358" s="1">
        <v>42257</v>
      </c>
      <c r="H358" s="14">
        <v>16</v>
      </c>
      <c r="I358" s="14">
        <v>19</v>
      </c>
      <c r="J358" s="14">
        <v>260</v>
      </c>
      <c r="K358" s="14">
        <v>0</v>
      </c>
    </row>
    <row r="359" spans="1:11" x14ac:dyDescent="0.25">
      <c r="A359" s="14" t="s">
        <v>63</v>
      </c>
      <c r="B359" s="14" t="s">
        <v>63</v>
      </c>
      <c r="C359" s="14" t="s">
        <v>63</v>
      </c>
      <c r="D359" s="14" t="s">
        <v>63</v>
      </c>
      <c r="E359" s="14" t="s">
        <v>128</v>
      </c>
      <c r="F359" s="14" t="s">
        <v>192</v>
      </c>
      <c r="G359" s="1">
        <v>42258</v>
      </c>
      <c r="H359" s="14">
        <v>16</v>
      </c>
      <c r="I359" s="14">
        <v>19</v>
      </c>
      <c r="J359" s="14">
        <v>260</v>
      </c>
      <c r="K359" s="14">
        <v>0</v>
      </c>
    </row>
    <row r="360" spans="1:11" x14ac:dyDescent="0.25">
      <c r="A360" s="14" t="s">
        <v>63</v>
      </c>
      <c r="B360" s="14" t="s">
        <v>63</v>
      </c>
      <c r="C360" s="14" t="s">
        <v>63</v>
      </c>
      <c r="D360" s="14" t="s">
        <v>63</v>
      </c>
      <c r="E360" s="14" t="s">
        <v>128</v>
      </c>
      <c r="F360" s="14" t="s">
        <v>192</v>
      </c>
      <c r="G360" s="1" t="s">
        <v>181</v>
      </c>
      <c r="H360" s="14">
        <v>16</v>
      </c>
      <c r="I360" s="14">
        <v>19</v>
      </c>
      <c r="J360" s="14">
        <v>249</v>
      </c>
      <c r="K360" s="14">
        <v>0</v>
      </c>
    </row>
    <row r="361" spans="1:11" x14ac:dyDescent="0.25">
      <c r="A361" s="14" t="s">
        <v>63</v>
      </c>
      <c r="B361" s="14" t="s">
        <v>63</v>
      </c>
      <c r="C361" s="14" t="s">
        <v>63</v>
      </c>
      <c r="D361" s="14" t="s">
        <v>63</v>
      </c>
      <c r="E361" s="14" t="s">
        <v>63</v>
      </c>
      <c r="F361" s="14" t="s">
        <v>191</v>
      </c>
      <c r="G361" s="1">
        <v>42167</v>
      </c>
      <c r="H361" s="14">
        <v>16</v>
      </c>
      <c r="I361" s="14">
        <v>19</v>
      </c>
      <c r="J361" s="14">
        <v>175</v>
      </c>
      <c r="K361" s="14">
        <v>0</v>
      </c>
    </row>
    <row r="362" spans="1:11" x14ac:dyDescent="0.25">
      <c r="A362" s="14" t="s">
        <v>63</v>
      </c>
      <c r="B362" s="14" t="s">
        <v>63</v>
      </c>
      <c r="C362" s="14" t="s">
        <v>63</v>
      </c>
      <c r="D362" s="14" t="s">
        <v>63</v>
      </c>
      <c r="E362" s="14" t="s">
        <v>63</v>
      </c>
      <c r="F362" s="14" t="s">
        <v>191</v>
      </c>
      <c r="G362" s="1">
        <v>42180</v>
      </c>
      <c r="H362" s="14">
        <v>16</v>
      </c>
      <c r="I362" s="14">
        <v>19</v>
      </c>
      <c r="J362" s="14">
        <v>175</v>
      </c>
      <c r="K362" s="14">
        <v>0</v>
      </c>
    </row>
    <row r="363" spans="1:11" x14ac:dyDescent="0.25">
      <c r="A363" s="14" t="s">
        <v>63</v>
      </c>
      <c r="B363" s="14" t="s">
        <v>63</v>
      </c>
      <c r="C363" s="14" t="s">
        <v>63</v>
      </c>
      <c r="D363" s="14" t="s">
        <v>63</v>
      </c>
      <c r="E363" s="14" t="s">
        <v>63</v>
      </c>
      <c r="F363" s="14" t="s">
        <v>191</v>
      </c>
      <c r="G363" s="1">
        <v>42181</v>
      </c>
      <c r="H363" s="14">
        <v>16</v>
      </c>
      <c r="I363" s="14">
        <v>19</v>
      </c>
      <c r="J363" s="14">
        <v>175</v>
      </c>
      <c r="K363" s="14">
        <v>0</v>
      </c>
    </row>
    <row r="364" spans="1:11" x14ac:dyDescent="0.25">
      <c r="A364" s="14" t="s">
        <v>63</v>
      </c>
      <c r="B364" s="14" t="s">
        <v>63</v>
      </c>
      <c r="C364" s="14" t="s">
        <v>63</v>
      </c>
      <c r="D364" s="14" t="s">
        <v>63</v>
      </c>
      <c r="E364" s="14" t="s">
        <v>63</v>
      </c>
      <c r="F364" s="14" t="s">
        <v>191</v>
      </c>
      <c r="G364" s="1">
        <v>42185</v>
      </c>
      <c r="H364" s="14">
        <v>16</v>
      </c>
      <c r="I364" s="14">
        <v>19</v>
      </c>
      <c r="J364" s="14">
        <v>175</v>
      </c>
      <c r="K364" s="14">
        <v>0</v>
      </c>
    </row>
    <row r="365" spans="1:11" x14ac:dyDescent="0.25">
      <c r="A365" s="14" t="s">
        <v>63</v>
      </c>
      <c r="B365" s="14" t="s">
        <v>63</v>
      </c>
      <c r="C365" s="14" t="s">
        <v>63</v>
      </c>
      <c r="D365" s="14" t="s">
        <v>63</v>
      </c>
      <c r="E365" s="14" t="s">
        <v>63</v>
      </c>
      <c r="F365" s="14" t="s">
        <v>191</v>
      </c>
      <c r="G365" s="1">
        <v>42186</v>
      </c>
      <c r="H365" s="14">
        <v>16</v>
      </c>
      <c r="I365" s="14">
        <v>19</v>
      </c>
      <c r="J365" s="14">
        <v>181</v>
      </c>
      <c r="K365" s="14">
        <v>0</v>
      </c>
    </row>
    <row r="366" spans="1:11" x14ac:dyDescent="0.25">
      <c r="A366" s="14" t="s">
        <v>63</v>
      </c>
      <c r="B366" s="14" t="s">
        <v>63</v>
      </c>
      <c r="C366" s="14" t="s">
        <v>63</v>
      </c>
      <c r="D366" s="14" t="s">
        <v>63</v>
      </c>
      <c r="E366" s="14" t="s">
        <v>63</v>
      </c>
      <c r="F366" s="14" t="s">
        <v>191</v>
      </c>
      <c r="G366" s="1">
        <v>42201</v>
      </c>
      <c r="H366" s="14">
        <v>17</v>
      </c>
      <c r="I366" s="14">
        <v>19</v>
      </c>
      <c r="J366" s="14">
        <v>126</v>
      </c>
      <c r="K366" s="14">
        <v>0</v>
      </c>
    </row>
    <row r="367" spans="1:11" x14ac:dyDescent="0.25">
      <c r="A367" s="14" t="s">
        <v>63</v>
      </c>
      <c r="B367" s="14" t="s">
        <v>63</v>
      </c>
      <c r="C367" s="14" t="s">
        <v>63</v>
      </c>
      <c r="D367" s="14" t="s">
        <v>63</v>
      </c>
      <c r="E367" s="14" t="s">
        <v>63</v>
      </c>
      <c r="F367" s="14" t="s">
        <v>191</v>
      </c>
      <c r="G367" s="1">
        <v>42213</v>
      </c>
      <c r="H367" s="14">
        <v>16</v>
      </c>
      <c r="I367" s="14">
        <v>19</v>
      </c>
      <c r="J367" s="14">
        <v>181</v>
      </c>
      <c r="K367" s="14">
        <v>0</v>
      </c>
    </row>
    <row r="368" spans="1:11" x14ac:dyDescent="0.25">
      <c r="A368" s="14" t="s">
        <v>63</v>
      </c>
      <c r="B368" s="14" t="s">
        <v>63</v>
      </c>
      <c r="C368" s="14" t="s">
        <v>63</v>
      </c>
      <c r="D368" s="14" t="s">
        <v>63</v>
      </c>
      <c r="E368" s="14" t="s">
        <v>63</v>
      </c>
      <c r="F368" s="14" t="s">
        <v>191</v>
      </c>
      <c r="G368" s="1">
        <v>42214</v>
      </c>
      <c r="H368" s="14">
        <v>16</v>
      </c>
      <c r="I368" s="14">
        <v>19</v>
      </c>
      <c r="J368" s="14">
        <v>181</v>
      </c>
      <c r="K368" s="14">
        <v>0</v>
      </c>
    </row>
    <row r="369" spans="1:11" x14ac:dyDescent="0.25">
      <c r="A369" s="14" t="s">
        <v>63</v>
      </c>
      <c r="B369" s="14" t="s">
        <v>63</v>
      </c>
      <c r="C369" s="14" t="s">
        <v>63</v>
      </c>
      <c r="D369" s="14" t="s">
        <v>63</v>
      </c>
      <c r="E369" s="14" t="s">
        <v>63</v>
      </c>
      <c r="F369" s="14" t="s">
        <v>191</v>
      </c>
      <c r="G369" s="1">
        <v>42215</v>
      </c>
      <c r="H369" s="14">
        <v>16</v>
      </c>
      <c r="I369" s="14">
        <v>19</v>
      </c>
      <c r="J369" s="14">
        <v>181</v>
      </c>
      <c r="K369" s="14">
        <v>0</v>
      </c>
    </row>
    <row r="370" spans="1:11" x14ac:dyDescent="0.25">
      <c r="A370" s="14" t="s">
        <v>63</v>
      </c>
      <c r="B370" s="14" t="s">
        <v>63</v>
      </c>
      <c r="C370" s="14" t="s">
        <v>63</v>
      </c>
      <c r="D370" s="14" t="s">
        <v>63</v>
      </c>
      <c r="E370" s="14" t="s">
        <v>63</v>
      </c>
      <c r="F370" s="14" t="s">
        <v>191</v>
      </c>
      <c r="G370" s="1">
        <v>42233</v>
      </c>
      <c r="H370" s="14">
        <v>16</v>
      </c>
      <c r="I370" s="14">
        <v>19</v>
      </c>
      <c r="J370" s="14">
        <v>200</v>
      </c>
      <c r="K370" s="14">
        <v>0</v>
      </c>
    </row>
    <row r="371" spans="1:11" x14ac:dyDescent="0.25">
      <c r="A371" s="14" t="s">
        <v>63</v>
      </c>
      <c r="B371" s="14" t="s">
        <v>63</v>
      </c>
      <c r="C371" s="14" t="s">
        <v>63</v>
      </c>
      <c r="D371" s="14" t="s">
        <v>63</v>
      </c>
      <c r="E371" s="14" t="s">
        <v>63</v>
      </c>
      <c r="F371" s="14" t="s">
        <v>191</v>
      </c>
      <c r="G371" s="1">
        <v>42234</v>
      </c>
      <c r="H371" s="14">
        <v>16</v>
      </c>
      <c r="I371" s="14">
        <v>19</v>
      </c>
      <c r="J371" s="14">
        <v>200</v>
      </c>
      <c r="K371" s="14">
        <v>0</v>
      </c>
    </row>
    <row r="372" spans="1:11" x14ac:dyDescent="0.25">
      <c r="A372" s="14" t="s">
        <v>63</v>
      </c>
      <c r="B372" s="14" t="s">
        <v>63</v>
      </c>
      <c r="C372" s="14" t="s">
        <v>63</v>
      </c>
      <c r="D372" s="14" t="s">
        <v>63</v>
      </c>
      <c r="E372" s="14" t="s">
        <v>63</v>
      </c>
      <c r="F372" s="14" t="s">
        <v>191</v>
      </c>
      <c r="G372" s="1">
        <v>42242</v>
      </c>
      <c r="H372" s="14">
        <v>16</v>
      </c>
      <c r="I372" s="14">
        <v>19</v>
      </c>
      <c r="J372" s="14"/>
      <c r="K372" s="14">
        <v>1</v>
      </c>
    </row>
    <row r="373" spans="1:11" x14ac:dyDescent="0.25">
      <c r="A373" s="14" t="s">
        <v>63</v>
      </c>
      <c r="B373" s="14" t="s">
        <v>63</v>
      </c>
      <c r="C373" s="14" t="s">
        <v>63</v>
      </c>
      <c r="D373" s="14" t="s">
        <v>63</v>
      </c>
      <c r="E373" s="14" t="s">
        <v>63</v>
      </c>
      <c r="F373" s="14" t="s">
        <v>191</v>
      </c>
      <c r="G373" s="1">
        <v>42243</v>
      </c>
      <c r="H373" s="14">
        <v>16</v>
      </c>
      <c r="I373" s="14">
        <v>19</v>
      </c>
      <c r="J373" s="14">
        <v>200</v>
      </c>
      <c r="K373" s="14">
        <v>0</v>
      </c>
    </row>
    <row r="374" spans="1:11" x14ac:dyDescent="0.25">
      <c r="A374" s="14" t="s">
        <v>63</v>
      </c>
      <c r="B374" s="14" t="s">
        <v>63</v>
      </c>
      <c r="C374" s="14" t="s">
        <v>63</v>
      </c>
      <c r="D374" s="14" t="s">
        <v>63</v>
      </c>
      <c r="E374" s="14" t="s">
        <v>63</v>
      </c>
      <c r="F374" s="14" t="s">
        <v>191</v>
      </c>
      <c r="G374" s="1">
        <v>42256</v>
      </c>
      <c r="H374" s="14">
        <v>16</v>
      </c>
      <c r="I374" s="14">
        <v>19</v>
      </c>
      <c r="J374" s="14">
        <v>198</v>
      </c>
      <c r="K374" s="14">
        <v>0</v>
      </c>
    </row>
    <row r="375" spans="1:11" x14ac:dyDescent="0.25">
      <c r="A375" s="14" t="s">
        <v>63</v>
      </c>
      <c r="B375" s="14" t="s">
        <v>63</v>
      </c>
      <c r="C375" s="14" t="s">
        <v>63</v>
      </c>
      <c r="D375" s="14" t="s">
        <v>63</v>
      </c>
      <c r="E375" s="14" t="s">
        <v>63</v>
      </c>
      <c r="F375" s="14" t="s">
        <v>191</v>
      </c>
      <c r="G375" s="1">
        <v>42257</v>
      </c>
      <c r="H375" s="14">
        <v>16</v>
      </c>
      <c r="I375" s="14">
        <v>19</v>
      </c>
      <c r="J375" s="14">
        <v>198</v>
      </c>
      <c r="K375" s="14">
        <v>0</v>
      </c>
    </row>
    <row r="376" spans="1:11" x14ac:dyDescent="0.25">
      <c r="A376" s="14" t="s">
        <v>63</v>
      </c>
      <c r="B376" s="14" t="s">
        <v>63</v>
      </c>
      <c r="C376" s="14" t="s">
        <v>63</v>
      </c>
      <c r="D376" s="14" t="s">
        <v>63</v>
      </c>
      <c r="E376" s="14" t="s">
        <v>63</v>
      </c>
      <c r="F376" s="14" t="s">
        <v>191</v>
      </c>
      <c r="G376" s="1">
        <v>42258</v>
      </c>
      <c r="H376" s="14">
        <v>16</v>
      </c>
      <c r="I376" s="14">
        <v>19</v>
      </c>
      <c r="J376" s="14">
        <v>198</v>
      </c>
      <c r="K376" s="14">
        <v>0</v>
      </c>
    </row>
    <row r="377" spans="1:11" x14ac:dyDescent="0.25">
      <c r="A377" s="14" t="s">
        <v>63</v>
      </c>
      <c r="B377" s="14" t="s">
        <v>63</v>
      </c>
      <c r="C377" s="14" t="s">
        <v>63</v>
      </c>
      <c r="D377" s="14" t="s">
        <v>63</v>
      </c>
      <c r="E377" s="14" t="s">
        <v>63</v>
      </c>
      <c r="F377" s="14" t="s">
        <v>191</v>
      </c>
      <c r="G377" s="1" t="s">
        <v>181</v>
      </c>
      <c r="H377" s="14">
        <v>16</v>
      </c>
      <c r="I377" s="14">
        <v>19</v>
      </c>
      <c r="J377" s="14">
        <v>200</v>
      </c>
      <c r="K377" s="14">
        <v>0</v>
      </c>
    </row>
    <row r="378" spans="1:11" x14ac:dyDescent="0.25">
      <c r="A378" s="14" t="s">
        <v>63</v>
      </c>
      <c r="B378" s="14" t="s">
        <v>63</v>
      </c>
      <c r="C378" s="14" t="s">
        <v>63</v>
      </c>
      <c r="D378" s="14" t="s">
        <v>63</v>
      </c>
      <c r="E378" s="14" t="s">
        <v>63</v>
      </c>
      <c r="F378" s="14" t="s">
        <v>192</v>
      </c>
      <c r="G378" s="1">
        <v>42163</v>
      </c>
      <c r="H378" s="14">
        <v>16</v>
      </c>
      <c r="I378" s="14">
        <v>19</v>
      </c>
      <c r="J378" s="14"/>
      <c r="K378" s="14">
        <v>1</v>
      </c>
    </row>
    <row r="379" spans="1:11" x14ac:dyDescent="0.25">
      <c r="A379" s="14" t="s">
        <v>63</v>
      </c>
      <c r="B379" s="14" t="s">
        <v>63</v>
      </c>
      <c r="C379" s="14" t="s">
        <v>63</v>
      </c>
      <c r="D379" s="14" t="s">
        <v>63</v>
      </c>
      <c r="E379" s="14" t="s">
        <v>63</v>
      </c>
      <c r="F379" s="14" t="s">
        <v>192</v>
      </c>
      <c r="G379" s="1">
        <v>42164</v>
      </c>
      <c r="H379" s="14">
        <v>15</v>
      </c>
      <c r="I379" s="14">
        <v>18</v>
      </c>
      <c r="J379" s="14"/>
      <c r="K379" s="14">
        <v>1</v>
      </c>
    </row>
    <row r="380" spans="1:11" x14ac:dyDescent="0.25">
      <c r="A380" s="14" t="s">
        <v>63</v>
      </c>
      <c r="B380" s="14" t="s">
        <v>63</v>
      </c>
      <c r="C380" s="14" t="s">
        <v>63</v>
      </c>
      <c r="D380" s="14" t="s">
        <v>63</v>
      </c>
      <c r="E380" s="14" t="s">
        <v>63</v>
      </c>
      <c r="F380" s="14" t="s">
        <v>192</v>
      </c>
      <c r="G380" s="1">
        <v>42164</v>
      </c>
      <c r="H380" s="14">
        <v>15</v>
      </c>
      <c r="I380" s="14">
        <v>19</v>
      </c>
      <c r="J380" s="14"/>
      <c r="K380" s="14">
        <v>1</v>
      </c>
    </row>
    <row r="381" spans="1:11" x14ac:dyDescent="0.25">
      <c r="A381" s="14" t="s">
        <v>63</v>
      </c>
      <c r="B381" s="14" t="s">
        <v>63</v>
      </c>
      <c r="C381" s="14" t="s">
        <v>63</v>
      </c>
      <c r="D381" s="14" t="s">
        <v>63</v>
      </c>
      <c r="E381" s="14" t="s">
        <v>63</v>
      </c>
      <c r="F381" s="14" t="s">
        <v>192</v>
      </c>
      <c r="G381" s="1">
        <v>42164</v>
      </c>
      <c r="H381" s="14">
        <v>16</v>
      </c>
      <c r="I381" s="14">
        <v>19</v>
      </c>
      <c r="J381" s="14">
        <v>52</v>
      </c>
      <c r="K381" s="14">
        <v>0</v>
      </c>
    </row>
    <row r="382" spans="1:11" x14ac:dyDescent="0.25">
      <c r="A382" s="14" t="s">
        <v>63</v>
      </c>
      <c r="B382" s="14" t="s">
        <v>63</v>
      </c>
      <c r="C382" s="14" t="s">
        <v>63</v>
      </c>
      <c r="D382" s="14" t="s">
        <v>63</v>
      </c>
      <c r="E382" s="14" t="s">
        <v>63</v>
      </c>
      <c r="F382" s="14" t="s">
        <v>192</v>
      </c>
      <c r="G382" s="1">
        <v>42167</v>
      </c>
      <c r="H382" s="14">
        <v>16</v>
      </c>
      <c r="I382" s="14">
        <v>19</v>
      </c>
      <c r="J382" s="14"/>
      <c r="K382" s="14">
        <v>1</v>
      </c>
    </row>
    <row r="383" spans="1:11" x14ac:dyDescent="0.25">
      <c r="A383" s="14" t="s">
        <v>63</v>
      </c>
      <c r="B383" s="14" t="s">
        <v>63</v>
      </c>
      <c r="C383" s="14" t="s">
        <v>63</v>
      </c>
      <c r="D383" s="14" t="s">
        <v>63</v>
      </c>
      <c r="E383" s="14" t="s">
        <v>63</v>
      </c>
      <c r="F383" s="14" t="s">
        <v>192</v>
      </c>
      <c r="G383" s="1">
        <v>42180</v>
      </c>
      <c r="H383" s="14">
        <v>16</v>
      </c>
      <c r="I383" s="14">
        <v>19</v>
      </c>
      <c r="J383" s="14"/>
      <c r="K383" s="14">
        <v>1</v>
      </c>
    </row>
    <row r="384" spans="1:11" x14ac:dyDescent="0.25">
      <c r="A384" s="14" t="s">
        <v>63</v>
      </c>
      <c r="B384" s="14" t="s">
        <v>63</v>
      </c>
      <c r="C384" s="14" t="s">
        <v>63</v>
      </c>
      <c r="D384" s="14" t="s">
        <v>63</v>
      </c>
      <c r="E384" s="14" t="s">
        <v>63</v>
      </c>
      <c r="F384" s="14" t="s">
        <v>192</v>
      </c>
      <c r="G384" s="1">
        <v>42181</v>
      </c>
      <c r="H384" s="14">
        <v>16</v>
      </c>
      <c r="I384" s="14">
        <v>19</v>
      </c>
      <c r="J384" s="14"/>
      <c r="K384" s="14">
        <v>1</v>
      </c>
    </row>
    <row r="385" spans="1:11" x14ac:dyDescent="0.25">
      <c r="A385" s="14" t="s">
        <v>63</v>
      </c>
      <c r="B385" s="14" t="s">
        <v>63</v>
      </c>
      <c r="C385" s="14" t="s">
        <v>63</v>
      </c>
      <c r="D385" s="14" t="s">
        <v>63</v>
      </c>
      <c r="E385" s="14" t="s">
        <v>63</v>
      </c>
      <c r="F385" s="14" t="s">
        <v>192</v>
      </c>
      <c r="G385" s="1">
        <v>42185</v>
      </c>
      <c r="H385" s="14">
        <v>16</v>
      </c>
      <c r="I385" s="14">
        <v>19</v>
      </c>
      <c r="J385" s="14"/>
      <c r="K385" s="14">
        <v>1</v>
      </c>
    </row>
    <row r="386" spans="1:11" x14ac:dyDescent="0.25">
      <c r="A386" s="14" t="s">
        <v>63</v>
      </c>
      <c r="B386" s="14" t="s">
        <v>63</v>
      </c>
      <c r="C386" s="14" t="s">
        <v>63</v>
      </c>
      <c r="D386" s="14" t="s">
        <v>63</v>
      </c>
      <c r="E386" s="14" t="s">
        <v>63</v>
      </c>
      <c r="F386" s="14" t="s">
        <v>192</v>
      </c>
      <c r="G386" s="1">
        <v>42186</v>
      </c>
      <c r="H386" s="14">
        <v>16</v>
      </c>
      <c r="I386" s="14">
        <v>19</v>
      </c>
      <c r="J386" s="14">
        <v>633</v>
      </c>
      <c r="K386" s="14">
        <v>0</v>
      </c>
    </row>
    <row r="387" spans="1:11" x14ac:dyDescent="0.25">
      <c r="A387" s="14" t="s">
        <v>63</v>
      </c>
      <c r="B387" s="14" t="s">
        <v>63</v>
      </c>
      <c r="C387" s="14" t="s">
        <v>63</v>
      </c>
      <c r="D387" s="14" t="s">
        <v>63</v>
      </c>
      <c r="E387" s="14" t="s">
        <v>63</v>
      </c>
      <c r="F387" s="14" t="s">
        <v>192</v>
      </c>
      <c r="G387" s="1">
        <v>42201</v>
      </c>
      <c r="H387" s="14">
        <v>17</v>
      </c>
      <c r="I387" s="14">
        <v>19</v>
      </c>
      <c r="J387" s="14">
        <v>450</v>
      </c>
      <c r="K387" s="14">
        <v>0</v>
      </c>
    </row>
    <row r="388" spans="1:11" x14ac:dyDescent="0.25">
      <c r="A388" s="14" t="s">
        <v>63</v>
      </c>
      <c r="B388" s="14" t="s">
        <v>63</v>
      </c>
      <c r="C388" s="14" t="s">
        <v>63</v>
      </c>
      <c r="D388" s="14" t="s">
        <v>63</v>
      </c>
      <c r="E388" s="14" t="s">
        <v>63</v>
      </c>
      <c r="F388" s="14" t="s">
        <v>192</v>
      </c>
      <c r="G388" s="1">
        <v>42213</v>
      </c>
      <c r="H388" s="14">
        <v>16</v>
      </c>
      <c r="I388" s="14">
        <v>19</v>
      </c>
      <c r="J388" s="14">
        <v>633</v>
      </c>
      <c r="K388" s="14">
        <v>0</v>
      </c>
    </row>
    <row r="389" spans="1:11" x14ac:dyDescent="0.25">
      <c r="A389" s="14" t="s">
        <v>63</v>
      </c>
      <c r="B389" s="14" t="s">
        <v>63</v>
      </c>
      <c r="C389" s="14" t="s">
        <v>63</v>
      </c>
      <c r="D389" s="14" t="s">
        <v>63</v>
      </c>
      <c r="E389" s="14" t="s">
        <v>63</v>
      </c>
      <c r="F389" s="14" t="s">
        <v>192</v>
      </c>
      <c r="G389" s="1">
        <v>42214</v>
      </c>
      <c r="H389" s="14">
        <v>16</v>
      </c>
      <c r="I389" s="14">
        <v>19</v>
      </c>
      <c r="J389" s="14">
        <v>633</v>
      </c>
      <c r="K389" s="14">
        <v>0</v>
      </c>
    </row>
    <row r="390" spans="1:11" x14ac:dyDescent="0.25">
      <c r="A390" s="14" t="s">
        <v>63</v>
      </c>
      <c r="B390" s="14" t="s">
        <v>63</v>
      </c>
      <c r="C390" s="14" t="s">
        <v>63</v>
      </c>
      <c r="D390" s="14" t="s">
        <v>63</v>
      </c>
      <c r="E390" s="14" t="s">
        <v>63</v>
      </c>
      <c r="F390" s="14" t="s">
        <v>192</v>
      </c>
      <c r="G390" s="1">
        <v>42215</v>
      </c>
      <c r="H390" s="14">
        <v>16</v>
      </c>
      <c r="I390" s="14">
        <v>19</v>
      </c>
      <c r="J390" s="14">
        <v>633</v>
      </c>
      <c r="K390" s="14">
        <v>0</v>
      </c>
    </row>
    <row r="391" spans="1:11" x14ac:dyDescent="0.25">
      <c r="A391" s="14" t="s">
        <v>63</v>
      </c>
      <c r="B391" s="14" t="s">
        <v>63</v>
      </c>
      <c r="C391" s="14" t="s">
        <v>63</v>
      </c>
      <c r="D391" s="14" t="s">
        <v>63</v>
      </c>
      <c r="E391" s="14" t="s">
        <v>63</v>
      </c>
      <c r="F391" s="14" t="s">
        <v>192</v>
      </c>
      <c r="G391" s="1">
        <v>42233</v>
      </c>
      <c r="H391" s="14">
        <v>16</v>
      </c>
      <c r="I391" s="14">
        <v>19</v>
      </c>
      <c r="J391" s="14">
        <v>589</v>
      </c>
      <c r="K391" s="14">
        <v>0</v>
      </c>
    </row>
    <row r="392" spans="1:11" x14ac:dyDescent="0.25">
      <c r="A392" s="14" t="s">
        <v>63</v>
      </c>
      <c r="B392" s="14" t="s">
        <v>63</v>
      </c>
      <c r="C392" s="14" t="s">
        <v>63</v>
      </c>
      <c r="D392" s="14" t="s">
        <v>63</v>
      </c>
      <c r="E392" s="14" t="s">
        <v>63</v>
      </c>
      <c r="F392" s="14" t="s">
        <v>192</v>
      </c>
      <c r="G392" s="1">
        <v>42234</v>
      </c>
      <c r="H392" s="14">
        <v>16</v>
      </c>
      <c r="I392" s="14">
        <v>19</v>
      </c>
      <c r="J392" s="14">
        <v>589</v>
      </c>
      <c r="K392" s="14">
        <v>0</v>
      </c>
    </row>
    <row r="393" spans="1:11" x14ac:dyDescent="0.25">
      <c r="A393" s="14" t="s">
        <v>63</v>
      </c>
      <c r="B393" s="14" t="s">
        <v>63</v>
      </c>
      <c r="C393" s="14" t="s">
        <v>63</v>
      </c>
      <c r="D393" s="14" t="s">
        <v>63</v>
      </c>
      <c r="E393" s="14" t="s">
        <v>63</v>
      </c>
      <c r="F393" s="14" t="s">
        <v>192</v>
      </c>
      <c r="G393" s="1">
        <v>42242</v>
      </c>
      <c r="H393" s="14">
        <v>16</v>
      </c>
      <c r="I393" s="14">
        <v>19</v>
      </c>
      <c r="J393" s="14">
        <v>589</v>
      </c>
      <c r="K393" s="14">
        <v>0</v>
      </c>
    </row>
    <row r="394" spans="1:11" x14ac:dyDescent="0.25">
      <c r="A394" s="14" t="s">
        <v>63</v>
      </c>
      <c r="B394" s="14" t="s">
        <v>63</v>
      </c>
      <c r="C394" s="14" t="s">
        <v>63</v>
      </c>
      <c r="D394" s="14" t="s">
        <v>63</v>
      </c>
      <c r="E394" s="14" t="s">
        <v>63</v>
      </c>
      <c r="F394" s="14" t="s">
        <v>192</v>
      </c>
      <c r="G394" s="1">
        <v>42243</v>
      </c>
      <c r="H394" s="14">
        <v>16</v>
      </c>
      <c r="I394" s="14">
        <v>19</v>
      </c>
      <c r="J394" s="14">
        <v>589</v>
      </c>
      <c r="K394" s="14">
        <v>0</v>
      </c>
    </row>
    <row r="395" spans="1:11" x14ac:dyDescent="0.25">
      <c r="A395" s="14" t="s">
        <v>63</v>
      </c>
      <c r="B395" s="14" t="s">
        <v>63</v>
      </c>
      <c r="C395" s="14" t="s">
        <v>63</v>
      </c>
      <c r="D395" s="14" t="s">
        <v>63</v>
      </c>
      <c r="E395" s="14" t="s">
        <v>63</v>
      </c>
      <c r="F395" s="14" t="s">
        <v>192</v>
      </c>
      <c r="G395" s="1">
        <v>42256</v>
      </c>
      <c r="H395" s="14">
        <v>16</v>
      </c>
      <c r="I395" s="14">
        <v>19</v>
      </c>
      <c r="J395" s="14">
        <v>571</v>
      </c>
      <c r="K395" s="14">
        <v>0</v>
      </c>
    </row>
    <row r="396" spans="1:11" x14ac:dyDescent="0.25">
      <c r="A396" s="14" t="s">
        <v>63</v>
      </c>
      <c r="B396" s="14" t="s">
        <v>63</v>
      </c>
      <c r="C396" s="14" t="s">
        <v>63</v>
      </c>
      <c r="D396" s="14" t="s">
        <v>63</v>
      </c>
      <c r="E396" s="14" t="s">
        <v>63</v>
      </c>
      <c r="F396" s="14" t="s">
        <v>192</v>
      </c>
      <c r="G396" s="1">
        <v>42257</v>
      </c>
      <c r="H396" s="14">
        <v>16</v>
      </c>
      <c r="I396" s="14">
        <v>19</v>
      </c>
      <c r="J396" s="14">
        <v>571</v>
      </c>
      <c r="K396" s="14">
        <v>0</v>
      </c>
    </row>
    <row r="397" spans="1:11" x14ac:dyDescent="0.25">
      <c r="A397" s="14" t="s">
        <v>63</v>
      </c>
      <c r="B397" s="14" t="s">
        <v>63</v>
      </c>
      <c r="C397" s="14" t="s">
        <v>63</v>
      </c>
      <c r="D397" s="14" t="s">
        <v>63</v>
      </c>
      <c r="E397" s="14" t="s">
        <v>63</v>
      </c>
      <c r="F397" s="14" t="s">
        <v>192</v>
      </c>
      <c r="G397" s="1">
        <v>42258</v>
      </c>
      <c r="H397" s="14">
        <v>16</v>
      </c>
      <c r="I397" s="14">
        <v>19</v>
      </c>
      <c r="J397" s="14">
        <v>571</v>
      </c>
      <c r="K397" s="14">
        <v>0</v>
      </c>
    </row>
    <row r="398" spans="1:11" x14ac:dyDescent="0.25">
      <c r="A398" s="14" t="s">
        <v>63</v>
      </c>
      <c r="B398" s="14" t="s">
        <v>63</v>
      </c>
      <c r="C398" s="14" t="s">
        <v>63</v>
      </c>
      <c r="D398" s="14" t="s">
        <v>63</v>
      </c>
      <c r="E398" s="14" t="s">
        <v>63</v>
      </c>
      <c r="F398" s="14" t="s">
        <v>192</v>
      </c>
      <c r="G398" s="1" t="s">
        <v>181</v>
      </c>
      <c r="H398" s="14">
        <v>16</v>
      </c>
      <c r="I398" s="14">
        <v>19</v>
      </c>
      <c r="J398" s="14">
        <v>569</v>
      </c>
      <c r="K398" s="14">
        <v>0</v>
      </c>
    </row>
    <row r="399" spans="1:11" x14ac:dyDescent="0.25">
      <c r="A399" s="14" t="s">
        <v>63</v>
      </c>
      <c r="B399" s="14" t="s">
        <v>63</v>
      </c>
      <c r="C399" s="14" t="s">
        <v>63</v>
      </c>
      <c r="D399" s="14" t="s">
        <v>63</v>
      </c>
      <c r="E399" s="14" t="s">
        <v>126</v>
      </c>
      <c r="F399" s="14" t="s">
        <v>191</v>
      </c>
      <c r="G399" s="1">
        <v>42233</v>
      </c>
      <c r="H399" s="14">
        <v>16</v>
      </c>
      <c r="I399" s="14">
        <v>19</v>
      </c>
      <c r="J399" s="14"/>
      <c r="K399" s="14">
        <v>1</v>
      </c>
    </row>
    <row r="400" spans="1:11" x14ac:dyDescent="0.25">
      <c r="A400" s="14" t="s">
        <v>63</v>
      </c>
      <c r="B400" s="14" t="s">
        <v>63</v>
      </c>
      <c r="C400" s="14" t="s">
        <v>63</v>
      </c>
      <c r="D400" s="14" t="s">
        <v>63</v>
      </c>
      <c r="E400" s="14" t="s">
        <v>126</v>
      </c>
      <c r="F400" s="14" t="s">
        <v>191</v>
      </c>
      <c r="G400" s="1">
        <v>42234</v>
      </c>
      <c r="H400" s="14">
        <v>16</v>
      </c>
      <c r="I400" s="14">
        <v>19</v>
      </c>
      <c r="J400" s="14"/>
      <c r="K400" s="14">
        <v>1</v>
      </c>
    </row>
    <row r="401" spans="1:11" x14ac:dyDescent="0.25">
      <c r="A401" s="14" t="s">
        <v>63</v>
      </c>
      <c r="B401" s="14" t="s">
        <v>63</v>
      </c>
      <c r="C401" s="14" t="s">
        <v>63</v>
      </c>
      <c r="D401" s="14" t="s">
        <v>63</v>
      </c>
      <c r="E401" s="14" t="s">
        <v>126</v>
      </c>
      <c r="F401" s="14" t="s">
        <v>191</v>
      </c>
      <c r="G401" s="1">
        <v>42243</v>
      </c>
      <c r="H401" s="14">
        <v>16</v>
      </c>
      <c r="I401" s="14">
        <v>19</v>
      </c>
      <c r="J401" s="14"/>
      <c r="K401" s="14">
        <v>1</v>
      </c>
    </row>
    <row r="402" spans="1:11" x14ac:dyDescent="0.25">
      <c r="A402" s="14" t="s">
        <v>63</v>
      </c>
      <c r="B402" s="14" t="s">
        <v>63</v>
      </c>
      <c r="C402" s="14" t="s">
        <v>63</v>
      </c>
      <c r="D402" s="14" t="s">
        <v>63</v>
      </c>
      <c r="E402" s="14" t="s">
        <v>126</v>
      </c>
      <c r="F402" s="14" t="s">
        <v>191</v>
      </c>
      <c r="G402" s="1">
        <v>42256</v>
      </c>
      <c r="H402" s="14">
        <v>16</v>
      </c>
      <c r="I402" s="14">
        <v>19</v>
      </c>
      <c r="J402" s="14"/>
      <c r="K402" s="14">
        <v>1</v>
      </c>
    </row>
    <row r="403" spans="1:11" x14ac:dyDescent="0.25">
      <c r="A403" s="14" t="s">
        <v>63</v>
      </c>
      <c r="B403" s="14" t="s">
        <v>63</v>
      </c>
      <c r="C403" s="14" t="s">
        <v>63</v>
      </c>
      <c r="D403" s="14" t="s">
        <v>63</v>
      </c>
      <c r="E403" s="14" t="s">
        <v>126</v>
      </c>
      <c r="F403" s="14" t="s">
        <v>191</v>
      </c>
      <c r="G403" s="1">
        <v>42257</v>
      </c>
      <c r="H403" s="14">
        <v>16</v>
      </c>
      <c r="I403" s="14">
        <v>19</v>
      </c>
      <c r="J403" s="14"/>
      <c r="K403" s="14">
        <v>1</v>
      </c>
    </row>
    <row r="404" spans="1:11" x14ac:dyDescent="0.25">
      <c r="A404" s="14" t="s">
        <v>63</v>
      </c>
      <c r="B404" s="14" t="s">
        <v>63</v>
      </c>
      <c r="C404" s="14" t="s">
        <v>63</v>
      </c>
      <c r="D404" s="14" t="s">
        <v>63</v>
      </c>
      <c r="E404" s="14" t="s">
        <v>126</v>
      </c>
      <c r="F404" s="14" t="s">
        <v>191</v>
      </c>
      <c r="G404" s="1">
        <v>42258</v>
      </c>
      <c r="H404" s="14">
        <v>16</v>
      </c>
      <c r="I404" s="14">
        <v>19</v>
      </c>
      <c r="J404" s="14"/>
      <c r="K404" s="14">
        <v>1</v>
      </c>
    </row>
    <row r="405" spans="1:11" x14ac:dyDescent="0.25">
      <c r="A405" s="14" t="s">
        <v>63</v>
      </c>
      <c r="B405" s="14" t="s">
        <v>63</v>
      </c>
      <c r="C405" s="14" t="s">
        <v>63</v>
      </c>
      <c r="D405" s="14" t="s">
        <v>63</v>
      </c>
      <c r="E405" s="14" t="s">
        <v>126</v>
      </c>
      <c r="F405" s="14" t="s">
        <v>191</v>
      </c>
      <c r="G405" s="1" t="s">
        <v>181</v>
      </c>
      <c r="H405" s="14">
        <v>16</v>
      </c>
      <c r="I405" s="14">
        <v>19</v>
      </c>
      <c r="J405" s="14"/>
      <c r="K405" s="14">
        <v>1</v>
      </c>
    </row>
    <row r="406" spans="1:11" x14ac:dyDescent="0.25">
      <c r="A406" s="14" t="s">
        <v>63</v>
      </c>
      <c r="B406" s="14" t="s">
        <v>63</v>
      </c>
      <c r="C406" s="14" t="s">
        <v>63</v>
      </c>
      <c r="D406" s="14" t="s">
        <v>63</v>
      </c>
      <c r="E406" s="14" t="s">
        <v>126</v>
      </c>
      <c r="F406" s="14" t="s">
        <v>192</v>
      </c>
      <c r="G406" s="1">
        <v>42163</v>
      </c>
      <c r="H406" s="14">
        <v>16</v>
      </c>
      <c r="I406" s="14">
        <v>19</v>
      </c>
      <c r="J406" s="14"/>
      <c r="K406" s="14">
        <v>1</v>
      </c>
    </row>
    <row r="407" spans="1:11" x14ac:dyDescent="0.25">
      <c r="A407" s="14" t="s">
        <v>63</v>
      </c>
      <c r="B407" s="14" t="s">
        <v>63</v>
      </c>
      <c r="C407" s="14" t="s">
        <v>63</v>
      </c>
      <c r="D407" s="14" t="s">
        <v>63</v>
      </c>
      <c r="E407" s="14" t="s">
        <v>126</v>
      </c>
      <c r="F407" s="14" t="s">
        <v>192</v>
      </c>
      <c r="G407" s="1">
        <v>42164</v>
      </c>
      <c r="H407" s="14">
        <v>16</v>
      </c>
      <c r="I407" s="14">
        <v>19</v>
      </c>
      <c r="J407" s="14"/>
      <c r="K407" s="14">
        <v>1</v>
      </c>
    </row>
    <row r="408" spans="1:11" x14ac:dyDescent="0.25">
      <c r="A408" s="14" t="s">
        <v>63</v>
      </c>
      <c r="B408" s="14" t="s">
        <v>63</v>
      </c>
      <c r="C408" s="14" t="s">
        <v>63</v>
      </c>
      <c r="D408" s="14" t="s">
        <v>63</v>
      </c>
      <c r="E408" s="14" t="s">
        <v>126</v>
      </c>
      <c r="F408" s="14" t="s">
        <v>192</v>
      </c>
      <c r="G408" s="1">
        <v>42167</v>
      </c>
      <c r="H408" s="14">
        <v>16</v>
      </c>
      <c r="I408" s="14">
        <v>19</v>
      </c>
      <c r="J408" s="14"/>
      <c r="K408" s="14">
        <v>1</v>
      </c>
    </row>
    <row r="409" spans="1:11" x14ac:dyDescent="0.25">
      <c r="A409" s="14" t="s">
        <v>63</v>
      </c>
      <c r="B409" s="14" t="s">
        <v>63</v>
      </c>
      <c r="C409" s="14" t="s">
        <v>63</v>
      </c>
      <c r="D409" s="14" t="s">
        <v>63</v>
      </c>
      <c r="E409" s="14" t="s">
        <v>126</v>
      </c>
      <c r="F409" s="14" t="s">
        <v>192</v>
      </c>
      <c r="G409" s="1">
        <v>42180</v>
      </c>
      <c r="H409" s="14">
        <v>16</v>
      </c>
      <c r="I409" s="14">
        <v>19</v>
      </c>
      <c r="J409" s="14"/>
      <c r="K409" s="14">
        <v>1</v>
      </c>
    </row>
    <row r="410" spans="1:11" x14ac:dyDescent="0.25">
      <c r="A410" s="14" t="s">
        <v>63</v>
      </c>
      <c r="B410" s="14" t="s">
        <v>63</v>
      </c>
      <c r="C410" s="14" t="s">
        <v>63</v>
      </c>
      <c r="D410" s="14" t="s">
        <v>63</v>
      </c>
      <c r="E410" s="14" t="s">
        <v>126</v>
      </c>
      <c r="F410" s="14" t="s">
        <v>192</v>
      </c>
      <c r="G410" s="1">
        <v>42181</v>
      </c>
      <c r="H410" s="14">
        <v>16</v>
      </c>
      <c r="I410" s="14">
        <v>19</v>
      </c>
      <c r="J410" s="14"/>
      <c r="K410" s="14">
        <v>1</v>
      </c>
    </row>
    <row r="411" spans="1:11" x14ac:dyDescent="0.25">
      <c r="A411" s="14" t="s">
        <v>63</v>
      </c>
      <c r="B411" s="14" t="s">
        <v>63</v>
      </c>
      <c r="C411" s="14" t="s">
        <v>63</v>
      </c>
      <c r="D411" s="14" t="s">
        <v>63</v>
      </c>
      <c r="E411" s="14" t="s">
        <v>126</v>
      </c>
      <c r="F411" s="14" t="s">
        <v>192</v>
      </c>
      <c r="G411" s="1">
        <v>42185</v>
      </c>
      <c r="H411" s="14">
        <v>16</v>
      </c>
      <c r="I411" s="14">
        <v>19</v>
      </c>
      <c r="J411" s="14"/>
      <c r="K411" s="14">
        <v>1</v>
      </c>
    </row>
    <row r="412" spans="1:11" x14ac:dyDescent="0.25">
      <c r="A412" s="14" t="s">
        <v>63</v>
      </c>
      <c r="B412" s="14" t="s">
        <v>63</v>
      </c>
      <c r="C412" s="14" t="s">
        <v>63</v>
      </c>
      <c r="D412" s="14" t="s">
        <v>63</v>
      </c>
      <c r="E412" s="14" t="s">
        <v>126</v>
      </c>
      <c r="F412" s="14" t="s">
        <v>192</v>
      </c>
      <c r="G412" s="1">
        <v>42186</v>
      </c>
      <c r="H412" s="14">
        <v>16</v>
      </c>
      <c r="I412" s="14">
        <v>19</v>
      </c>
      <c r="J412" s="14"/>
      <c r="K412" s="14">
        <v>1</v>
      </c>
    </row>
    <row r="413" spans="1:11" x14ac:dyDescent="0.25">
      <c r="A413" s="14" t="s">
        <v>63</v>
      </c>
      <c r="B413" s="14" t="s">
        <v>63</v>
      </c>
      <c r="C413" s="14" t="s">
        <v>63</v>
      </c>
      <c r="D413" s="14" t="s">
        <v>63</v>
      </c>
      <c r="E413" s="14" t="s">
        <v>126</v>
      </c>
      <c r="F413" s="14" t="s">
        <v>192</v>
      </c>
      <c r="G413" s="1">
        <v>42201</v>
      </c>
      <c r="H413" s="14">
        <v>17</v>
      </c>
      <c r="I413" s="14">
        <v>19</v>
      </c>
      <c r="J413" s="14"/>
      <c r="K413" s="14">
        <v>1</v>
      </c>
    </row>
    <row r="414" spans="1:11" x14ac:dyDescent="0.25">
      <c r="A414" s="14" t="s">
        <v>63</v>
      </c>
      <c r="B414" s="14" t="s">
        <v>63</v>
      </c>
      <c r="C414" s="14" t="s">
        <v>63</v>
      </c>
      <c r="D414" s="14" t="s">
        <v>63</v>
      </c>
      <c r="E414" s="14" t="s">
        <v>126</v>
      </c>
      <c r="F414" s="14" t="s">
        <v>192</v>
      </c>
      <c r="G414" s="1">
        <v>42213</v>
      </c>
      <c r="H414" s="14">
        <v>16</v>
      </c>
      <c r="I414" s="14">
        <v>19</v>
      </c>
      <c r="J414" s="14"/>
      <c r="K414" s="14">
        <v>1</v>
      </c>
    </row>
    <row r="415" spans="1:11" x14ac:dyDescent="0.25">
      <c r="A415" s="14" t="s">
        <v>63</v>
      </c>
      <c r="B415" s="14" t="s">
        <v>63</v>
      </c>
      <c r="C415" s="14" t="s">
        <v>63</v>
      </c>
      <c r="D415" s="14" t="s">
        <v>63</v>
      </c>
      <c r="E415" s="14" t="s">
        <v>126</v>
      </c>
      <c r="F415" s="14" t="s">
        <v>192</v>
      </c>
      <c r="G415" s="1">
        <v>42214</v>
      </c>
      <c r="H415" s="14">
        <v>16</v>
      </c>
      <c r="I415" s="14">
        <v>19</v>
      </c>
      <c r="J415" s="14"/>
      <c r="K415" s="14">
        <v>1</v>
      </c>
    </row>
    <row r="416" spans="1:11" x14ac:dyDescent="0.25">
      <c r="A416" s="14" t="s">
        <v>63</v>
      </c>
      <c r="B416" s="14" t="s">
        <v>63</v>
      </c>
      <c r="C416" s="14" t="s">
        <v>63</v>
      </c>
      <c r="D416" s="14" t="s">
        <v>63</v>
      </c>
      <c r="E416" s="14" t="s">
        <v>126</v>
      </c>
      <c r="F416" s="14" t="s">
        <v>192</v>
      </c>
      <c r="G416" s="1">
        <v>42215</v>
      </c>
      <c r="H416" s="14">
        <v>16</v>
      </c>
      <c r="I416" s="14">
        <v>19</v>
      </c>
      <c r="J416" s="14"/>
      <c r="K416" s="14">
        <v>1</v>
      </c>
    </row>
    <row r="417" spans="1:11" x14ac:dyDescent="0.25">
      <c r="A417" s="14" t="s">
        <v>63</v>
      </c>
      <c r="B417" s="14" t="s">
        <v>63</v>
      </c>
      <c r="C417" s="14" t="s">
        <v>63</v>
      </c>
      <c r="D417" s="14" t="s">
        <v>63</v>
      </c>
      <c r="E417" s="14" t="s">
        <v>126</v>
      </c>
      <c r="F417" s="14" t="s">
        <v>192</v>
      </c>
      <c r="G417" s="1">
        <v>42233</v>
      </c>
      <c r="H417" s="14">
        <v>16</v>
      </c>
      <c r="I417" s="14">
        <v>19</v>
      </c>
      <c r="J417" s="14"/>
      <c r="K417" s="14">
        <v>1</v>
      </c>
    </row>
    <row r="418" spans="1:11" x14ac:dyDescent="0.25">
      <c r="A418" s="14" t="s">
        <v>63</v>
      </c>
      <c r="B418" s="14" t="s">
        <v>63</v>
      </c>
      <c r="C418" s="14" t="s">
        <v>63</v>
      </c>
      <c r="D418" s="14" t="s">
        <v>63</v>
      </c>
      <c r="E418" s="14" t="s">
        <v>126</v>
      </c>
      <c r="F418" s="14" t="s">
        <v>192</v>
      </c>
      <c r="G418" s="1">
        <v>42234</v>
      </c>
      <c r="H418" s="14">
        <v>16</v>
      </c>
      <c r="I418" s="14">
        <v>19</v>
      </c>
      <c r="J418" s="14"/>
      <c r="K418" s="14">
        <v>1</v>
      </c>
    </row>
    <row r="419" spans="1:11" x14ac:dyDescent="0.25">
      <c r="A419" s="14" t="s">
        <v>63</v>
      </c>
      <c r="B419" s="14" t="s">
        <v>63</v>
      </c>
      <c r="C419" s="14" t="s">
        <v>63</v>
      </c>
      <c r="D419" s="14" t="s">
        <v>63</v>
      </c>
      <c r="E419" s="14" t="s">
        <v>126</v>
      </c>
      <c r="F419" s="14" t="s">
        <v>192</v>
      </c>
      <c r="G419" s="1">
        <v>42242</v>
      </c>
      <c r="H419" s="14">
        <v>16</v>
      </c>
      <c r="I419" s="14">
        <v>19</v>
      </c>
      <c r="J419" s="14"/>
      <c r="K419" s="14">
        <v>1</v>
      </c>
    </row>
    <row r="420" spans="1:11" x14ac:dyDescent="0.25">
      <c r="A420" s="14" t="s">
        <v>63</v>
      </c>
      <c r="B420" s="14" t="s">
        <v>63</v>
      </c>
      <c r="C420" s="14" t="s">
        <v>63</v>
      </c>
      <c r="D420" s="14" t="s">
        <v>63</v>
      </c>
      <c r="E420" s="14" t="s">
        <v>126</v>
      </c>
      <c r="F420" s="14" t="s">
        <v>192</v>
      </c>
      <c r="G420" s="1">
        <v>42243</v>
      </c>
      <c r="H420" s="14">
        <v>16</v>
      </c>
      <c r="I420" s="14">
        <v>19</v>
      </c>
      <c r="J420" s="14"/>
      <c r="K420" s="14">
        <v>1</v>
      </c>
    </row>
    <row r="421" spans="1:11" x14ac:dyDescent="0.25">
      <c r="A421" s="14" t="s">
        <v>63</v>
      </c>
      <c r="B421" s="14" t="s">
        <v>63</v>
      </c>
      <c r="C421" s="14" t="s">
        <v>63</v>
      </c>
      <c r="D421" s="14" t="s">
        <v>63</v>
      </c>
      <c r="E421" s="14" t="s">
        <v>126</v>
      </c>
      <c r="F421" s="14" t="s">
        <v>192</v>
      </c>
      <c r="G421" s="1">
        <v>42256</v>
      </c>
      <c r="H421" s="14">
        <v>16</v>
      </c>
      <c r="I421" s="14">
        <v>19</v>
      </c>
      <c r="J421" s="14"/>
      <c r="K421" s="14">
        <v>1</v>
      </c>
    </row>
    <row r="422" spans="1:11" x14ac:dyDescent="0.25">
      <c r="A422" s="14" t="s">
        <v>63</v>
      </c>
      <c r="B422" s="14" t="s">
        <v>63</v>
      </c>
      <c r="C422" s="14" t="s">
        <v>63</v>
      </c>
      <c r="D422" s="14" t="s">
        <v>63</v>
      </c>
      <c r="E422" s="14" t="s">
        <v>126</v>
      </c>
      <c r="F422" s="14" t="s">
        <v>192</v>
      </c>
      <c r="G422" s="1">
        <v>42257</v>
      </c>
      <c r="H422" s="14">
        <v>16</v>
      </c>
      <c r="I422" s="14">
        <v>19</v>
      </c>
      <c r="J422" s="14"/>
      <c r="K422" s="14">
        <v>1</v>
      </c>
    </row>
    <row r="423" spans="1:11" x14ac:dyDescent="0.25">
      <c r="A423" s="14" t="s">
        <v>63</v>
      </c>
      <c r="B423" s="14" t="s">
        <v>63</v>
      </c>
      <c r="C423" s="14" t="s">
        <v>63</v>
      </c>
      <c r="D423" s="14" t="s">
        <v>63</v>
      </c>
      <c r="E423" s="14" t="s">
        <v>126</v>
      </c>
      <c r="F423" s="14" t="s">
        <v>192</v>
      </c>
      <c r="G423" s="1">
        <v>42258</v>
      </c>
      <c r="H423" s="14">
        <v>16</v>
      </c>
      <c r="I423" s="14">
        <v>19</v>
      </c>
      <c r="J423" s="14"/>
      <c r="K423" s="14">
        <v>1</v>
      </c>
    </row>
    <row r="424" spans="1:11" x14ac:dyDescent="0.25">
      <c r="A424" s="14" t="s">
        <v>63</v>
      </c>
      <c r="B424" s="14" t="s">
        <v>63</v>
      </c>
      <c r="C424" s="14" t="s">
        <v>63</v>
      </c>
      <c r="D424" s="14" t="s">
        <v>63</v>
      </c>
      <c r="E424" s="14" t="s">
        <v>126</v>
      </c>
      <c r="F424" s="14" t="s">
        <v>192</v>
      </c>
      <c r="G424" s="1" t="s">
        <v>181</v>
      </c>
      <c r="H424" s="14">
        <v>16</v>
      </c>
      <c r="I424" s="14">
        <v>19</v>
      </c>
      <c r="J424" s="14"/>
      <c r="K424" s="14">
        <v>1</v>
      </c>
    </row>
    <row r="425" spans="1:11" x14ac:dyDescent="0.25">
      <c r="A425" s="14" t="s">
        <v>63</v>
      </c>
      <c r="B425" s="14" t="s">
        <v>63</v>
      </c>
      <c r="C425" s="14" t="s">
        <v>63</v>
      </c>
      <c r="D425" s="14" t="s">
        <v>107</v>
      </c>
      <c r="E425" s="14" t="s">
        <v>63</v>
      </c>
      <c r="F425" s="14" t="s">
        <v>191</v>
      </c>
      <c r="G425" s="1">
        <v>42167</v>
      </c>
      <c r="H425" s="14">
        <v>16</v>
      </c>
      <c r="I425" s="14">
        <v>19</v>
      </c>
      <c r="J425" s="14">
        <v>174</v>
      </c>
      <c r="K425" s="14">
        <v>0</v>
      </c>
    </row>
    <row r="426" spans="1:11" x14ac:dyDescent="0.25">
      <c r="A426" s="14" t="s">
        <v>63</v>
      </c>
      <c r="B426" s="14" t="s">
        <v>63</v>
      </c>
      <c r="C426" s="14" t="s">
        <v>63</v>
      </c>
      <c r="D426" s="14" t="s">
        <v>107</v>
      </c>
      <c r="E426" s="14" t="s">
        <v>63</v>
      </c>
      <c r="F426" s="14" t="s">
        <v>191</v>
      </c>
      <c r="G426" s="1">
        <v>42180</v>
      </c>
      <c r="H426" s="14">
        <v>16</v>
      </c>
      <c r="I426" s="14">
        <v>19</v>
      </c>
      <c r="J426" s="14">
        <v>174</v>
      </c>
      <c r="K426" s="14">
        <v>0</v>
      </c>
    </row>
    <row r="427" spans="1:11" x14ac:dyDescent="0.25">
      <c r="A427" s="14" t="s">
        <v>63</v>
      </c>
      <c r="B427" s="14" t="s">
        <v>63</v>
      </c>
      <c r="C427" s="14" t="s">
        <v>63</v>
      </c>
      <c r="D427" s="14" t="s">
        <v>107</v>
      </c>
      <c r="E427" s="14" t="s">
        <v>63</v>
      </c>
      <c r="F427" s="14" t="s">
        <v>191</v>
      </c>
      <c r="G427" s="1">
        <v>42181</v>
      </c>
      <c r="H427" s="14">
        <v>16</v>
      </c>
      <c r="I427" s="14">
        <v>19</v>
      </c>
      <c r="J427" s="14">
        <v>174</v>
      </c>
      <c r="K427" s="14">
        <v>0</v>
      </c>
    </row>
    <row r="428" spans="1:11" x14ac:dyDescent="0.25">
      <c r="A428" s="14" t="s">
        <v>63</v>
      </c>
      <c r="B428" s="14" t="s">
        <v>63</v>
      </c>
      <c r="C428" s="14" t="s">
        <v>63</v>
      </c>
      <c r="D428" s="14" t="s">
        <v>107</v>
      </c>
      <c r="E428" s="14" t="s">
        <v>63</v>
      </c>
      <c r="F428" s="14" t="s">
        <v>191</v>
      </c>
      <c r="G428" s="1">
        <v>42185</v>
      </c>
      <c r="H428" s="14">
        <v>16</v>
      </c>
      <c r="I428" s="14">
        <v>19</v>
      </c>
      <c r="J428" s="14">
        <v>174</v>
      </c>
      <c r="K428" s="14">
        <v>0</v>
      </c>
    </row>
    <row r="429" spans="1:11" x14ac:dyDescent="0.25">
      <c r="A429" s="14" t="s">
        <v>63</v>
      </c>
      <c r="B429" s="14" t="s">
        <v>63</v>
      </c>
      <c r="C429" s="14" t="s">
        <v>63</v>
      </c>
      <c r="D429" s="14" t="s">
        <v>107</v>
      </c>
      <c r="E429" s="14" t="s">
        <v>63</v>
      </c>
      <c r="F429" s="14" t="s">
        <v>191</v>
      </c>
      <c r="G429" s="1">
        <v>42186</v>
      </c>
      <c r="H429" s="14">
        <v>16</v>
      </c>
      <c r="I429" s="14">
        <v>19</v>
      </c>
      <c r="J429" s="14">
        <v>180</v>
      </c>
      <c r="K429" s="14">
        <v>0</v>
      </c>
    </row>
    <row r="430" spans="1:11" x14ac:dyDescent="0.25">
      <c r="A430" s="14" t="s">
        <v>63</v>
      </c>
      <c r="B430" s="14" t="s">
        <v>63</v>
      </c>
      <c r="C430" s="14" t="s">
        <v>63</v>
      </c>
      <c r="D430" s="14" t="s">
        <v>107</v>
      </c>
      <c r="E430" s="14" t="s">
        <v>63</v>
      </c>
      <c r="F430" s="14" t="s">
        <v>191</v>
      </c>
      <c r="G430" s="1">
        <v>42201</v>
      </c>
      <c r="H430" s="14">
        <v>17</v>
      </c>
      <c r="I430" s="14">
        <v>19</v>
      </c>
      <c r="J430" s="14">
        <v>126</v>
      </c>
      <c r="K430" s="14">
        <v>0</v>
      </c>
    </row>
    <row r="431" spans="1:11" x14ac:dyDescent="0.25">
      <c r="A431" s="14" t="s">
        <v>63</v>
      </c>
      <c r="B431" s="14" t="s">
        <v>63</v>
      </c>
      <c r="C431" s="14" t="s">
        <v>63</v>
      </c>
      <c r="D431" s="14" t="s">
        <v>107</v>
      </c>
      <c r="E431" s="14" t="s">
        <v>63</v>
      </c>
      <c r="F431" s="14" t="s">
        <v>191</v>
      </c>
      <c r="G431" s="1">
        <v>42213</v>
      </c>
      <c r="H431" s="14">
        <v>16</v>
      </c>
      <c r="I431" s="14">
        <v>19</v>
      </c>
      <c r="J431" s="14">
        <v>180</v>
      </c>
      <c r="K431" s="14">
        <v>0</v>
      </c>
    </row>
    <row r="432" spans="1:11" x14ac:dyDescent="0.25">
      <c r="A432" s="14" t="s">
        <v>63</v>
      </c>
      <c r="B432" s="14" t="s">
        <v>63</v>
      </c>
      <c r="C432" s="14" t="s">
        <v>63</v>
      </c>
      <c r="D432" s="14" t="s">
        <v>107</v>
      </c>
      <c r="E432" s="14" t="s">
        <v>63</v>
      </c>
      <c r="F432" s="14" t="s">
        <v>191</v>
      </c>
      <c r="G432" s="1">
        <v>42214</v>
      </c>
      <c r="H432" s="14">
        <v>16</v>
      </c>
      <c r="I432" s="14">
        <v>19</v>
      </c>
      <c r="J432" s="14">
        <v>180</v>
      </c>
      <c r="K432" s="14">
        <v>0</v>
      </c>
    </row>
    <row r="433" spans="1:11" x14ac:dyDescent="0.25">
      <c r="A433" s="14" t="s">
        <v>63</v>
      </c>
      <c r="B433" s="14" t="s">
        <v>63</v>
      </c>
      <c r="C433" s="14" t="s">
        <v>63</v>
      </c>
      <c r="D433" s="14" t="s">
        <v>107</v>
      </c>
      <c r="E433" s="14" t="s">
        <v>63</v>
      </c>
      <c r="F433" s="14" t="s">
        <v>191</v>
      </c>
      <c r="G433" s="1">
        <v>42215</v>
      </c>
      <c r="H433" s="14">
        <v>16</v>
      </c>
      <c r="I433" s="14">
        <v>19</v>
      </c>
      <c r="J433" s="14">
        <v>180</v>
      </c>
      <c r="K433" s="14">
        <v>0</v>
      </c>
    </row>
    <row r="434" spans="1:11" x14ac:dyDescent="0.25">
      <c r="A434" s="14" t="s">
        <v>63</v>
      </c>
      <c r="B434" s="14" t="s">
        <v>63</v>
      </c>
      <c r="C434" s="14" t="s">
        <v>63</v>
      </c>
      <c r="D434" s="14" t="s">
        <v>107</v>
      </c>
      <c r="E434" s="14" t="s">
        <v>63</v>
      </c>
      <c r="F434" s="14" t="s">
        <v>191</v>
      </c>
      <c r="G434" s="1">
        <v>42233</v>
      </c>
      <c r="H434" s="14">
        <v>16</v>
      </c>
      <c r="I434" s="14">
        <v>19</v>
      </c>
      <c r="J434" s="14">
        <v>198</v>
      </c>
      <c r="K434" s="14">
        <v>0</v>
      </c>
    </row>
    <row r="435" spans="1:11" x14ac:dyDescent="0.25">
      <c r="A435" s="14" t="s">
        <v>63</v>
      </c>
      <c r="B435" s="14" t="s">
        <v>63</v>
      </c>
      <c r="C435" s="14" t="s">
        <v>63</v>
      </c>
      <c r="D435" s="14" t="s">
        <v>107</v>
      </c>
      <c r="E435" s="14" t="s">
        <v>63</v>
      </c>
      <c r="F435" s="14" t="s">
        <v>191</v>
      </c>
      <c r="G435" s="1">
        <v>42234</v>
      </c>
      <c r="H435" s="14">
        <v>16</v>
      </c>
      <c r="I435" s="14">
        <v>19</v>
      </c>
      <c r="J435" s="14">
        <v>198</v>
      </c>
      <c r="K435" s="14">
        <v>0</v>
      </c>
    </row>
    <row r="436" spans="1:11" x14ac:dyDescent="0.25">
      <c r="A436" s="14" t="s">
        <v>63</v>
      </c>
      <c r="B436" s="14" t="s">
        <v>63</v>
      </c>
      <c r="C436" s="14" t="s">
        <v>63</v>
      </c>
      <c r="D436" s="14" t="s">
        <v>107</v>
      </c>
      <c r="E436" s="14" t="s">
        <v>63</v>
      </c>
      <c r="F436" s="14" t="s">
        <v>191</v>
      </c>
      <c r="G436" s="1">
        <v>42242</v>
      </c>
      <c r="H436" s="14">
        <v>16</v>
      </c>
      <c r="I436" s="14">
        <v>19</v>
      </c>
      <c r="J436" s="14"/>
      <c r="K436" s="14">
        <v>1</v>
      </c>
    </row>
    <row r="437" spans="1:11" x14ac:dyDescent="0.25">
      <c r="A437" s="14" t="s">
        <v>63</v>
      </c>
      <c r="B437" s="14" t="s">
        <v>63</v>
      </c>
      <c r="C437" s="14" t="s">
        <v>63</v>
      </c>
      <c r="D437" s="14" t="s">
        <v>107</v>
      </c>
      <c r="E437" s="14" t="s">
        <v>63</v>
      </c>
      <c r="F437" s="14" t="s">
        <v>191</v>
      </c>
      <c r="G437" s="1">
        <v>42243</v>
      </c>
      <c r="H437" s="14">
        <v>16</v>
      </c>
      <c r="I437" s="14">
        <v>19</v>
      </c>
      <c r="J437" s="14">
        <v>198</v>
      </c>
      <c r="K437" s="14">
        <v>0</v>
      </c>
    </row>
    <row r="438" spans="1:11" x14ac:dyDescent="0.25">
      <c r="A438" s="14" t="s">
        <v>63</v>
      </c>
      <c r="B438" s="14" t="s">
        <v>63</v>
      </c>
      <c r="C438" s="14" t="s">
        <v>63</v>
      </c>
      <c r="D438" s="14" t="s">
        <v>107</v>
      </c>
      <c r="E438" s="14" t="s">
        <v>63</v>
      </c>
      <c r="F438" s="14" t="s">
        <v>191</v>
      </c>
      <c r="G438" s="1">
        <v>42256</v>
      </c>
      <c r="H438" s="14">
        <v>16</v>
      </c>
      <c r="I438" s="14">
        <v>19</v>
      </c>
      <c r="J438" s="14">
        <v>195</v>
      </c>
      <c r="K438" s="14">
        <v>0</v>
      </c>
    </row>
    <row r="439" spans="1:11" x14ac:dyDescent="0.25">
      <c r="A439" s="14" t="s">
        <v>63</v>
      </c>
      <c r="B439" s="14" t="s">
        <v>63</v>
      </c>
      <c r="C439" s="14" t="s">
        <v>63</v>
      </c>
      <c r="D439" s="14" t="s">
        <v>107</v>
      </c>
      <c r="E439" s="14" t="s">
        <v>63</v>
      </c>
      <c r="F439" s="14" t="s">
        <v>191</v>
      </c>
      <c r="G439" s="1">
        <v>42257</v>
      </c>
      <c r="H439" s="14">
        <v>16</v>
      </c>
      <c r="I439" s="14">
        <v>19</v>
      </c>
      <c r="J439" s="14">
        <v>195</v>
      </c>
      <c r="K439" s="14">
        <v>0</v>
      </c>
    </row>
    <row r="440" spans="1:11" x14ac:dyDescent="0.25">
      <c r="A440" s="14" t="s">
        <v>63</v>
      </c>
      <c r="B440" s="14" t="s">
        <v>63</v>
      </c>
      <c r="C440" s="14" t="s">
        <v>63</v>
      </c>
      <c r="D440" s="14" t="s">
        <v>107</v>
      </c>
      <c r="E440" s="14" t="s">
        <v>63</v>
      </c>
      <c r="F440" s="14" t="s">
        <v>191</v>
      </c>
      <c r="G440" s="1">
        <v>42258</v>
      </c>
      <c r="H440" s="14">
        <v>16</v>
      </c>
      <c r="I440" s="14">
        <v>19</v>
      </c>
      <c r="J440" s="14">
        <v>195</v>
      </c>
      <c r="K440" s="14">
        <v>0</v>
      </c>
    </row>
    <row r="441" spans="1:11" x14ac:dyDescent="0.25">
      <c r="A441" s="14" t="s">
        <v>63</v>
      </c>
      <c r="B441" s="14" t="s">
        <v>63</v>
      </c>
      <c r="C441" s="14" t="s">
        <v>63</v>
      </c>
      <c r="D441" s="14" t="s">
        <v>107</v>
      </c>
      <c r="E441" s="14" t="s">
        <v>63</v>
      </c>
      <c r="F441" s="14" t="s">
        <v>191</v>
      </c>
      <c r="G441" s="1" t="s">
        <v>181</v>
      </c>
      <c r="H441" s="14">
        <v>16</v>
      </c>
      <c r="I441" s="14">
        <v>19</v>
      </c>
      <c r="J441" s="14">
        <v>197</v>
      </c>
      <c r="K441" s="14">
        <v>0</v>
      </c>
    </row>
    <row r="442" spans="1:11" x14ac:dyDescent="0.25">
      <c r="A442" s="14" t="s">
        <v>63</v>
      </c>
      <c r="B442" s="14" t="s">
        <v>63</v>
      </c>
      <c r="C442" s="14" t="s">
        <v>63</v>
      </c>
      <c r="D442" s="14" t="s">
        <v>107</v>
      </c>
      <c r="E442" s="14" t="s">
        <v>63</v>
      </c>
      <c r="F442" s="14" t="s">
        <v>192</v>
      </c>
      <c r="G442" s="1">
        <v>42163</v>
      </c>
      <c r="H442" s="14">
        <v>16</v>
      </c>
      <c r="I442" s="14">
        <v>19</v>
      </c>
      <c r="J442" s="14"/>
      <c r="K442" s="14">
        <v>1</v>
      </c>
    </row>
    <row r="443" spans="1:11" x14ac:dyDescent="0.25">
      <c r="A443" s="14" t="s">
        <v>63</v>
      </c>
      <c r="B443" s="14" t="s">
        <v>63</v>
      </c>
      <c r="C443" s="14" t="s">
        <v>63</v>
      </c>
      <c r="D443" s="14" t="s">
        <v>107</v>
      </c>
      <c r="E443" s="14" t="s">
        <v>63</v>
      </c>
      <c r="F443" s="14" t="s">
        <v>192</v>
      </c>
      <c r="G443" s="1">
        <v>42164</v>
      </c>
      <c r="H443" s="14">
        <v>15</v>
      </c>
      <c r="I443" s="14">
        <v>18</v>
      </c>
      <c r="J443" s="14"/>
      <c r="K443" s="14">
        <v>1</v>
      </c>
    </row>
    <row r="444" spans="1:11" x14ac:dyDescent="0.25">
      <c r="A444" s="14" t="s">
        <v>63</v>
      </c>
      <c r="B444" s="14" t="s">
        <v>63</v>
      </c>
      <c r="C444" s="14" t="s">
        <v>63</v>
      </c>
      <c r="D444" s="14" t="s">
        <v>107</v>
      </c>
      <c r="E444" s="14" t="s">
        <v>63</v>
      </c>
      <c r="F444" s="14" t="s">
        <v>192</v>
      </c>
      <c r="G444" s="1">
        <v>42164</v>
      </c>
      <c r="H444" s="14">
        <v>15</v>
      </c>
      <c r="I444" s="14">
        <v>19</v>
      </c>
      <c r="J444" s="14"/>
      <c r="K444" s="14">
        <v>1</v>
      </c>
    </row>
    <row r="445" spans="1:11" x14ac:dyDescent="0.25">
      <c r="A445" s="14" t="s">
        <v>63</v>
      </c>
      <c r="B445" s="14" t="s">
        <v>63</v>
      </c>
      <c r="C445" s="14" t="s">
        <v>63</v>
      </c>
      <c r="D445" s="14" t="s">
        <v>107</v>
      </c>
      <c r="E445" s="14" t="s">
        <v>63</v>
      </c>
      <c r="F445" s="14" t="s">
        <v>192</v>
      </c>
      <c r="G445" s="1">
        <v>42164</v>
      </c>
      <c r="H445" s="14">
        <v>16</v>
      </c>
      <c r="I445" s="14">
        <v>19</v>
      </c>
      <c r="J445" s="14">
        <v>51</v>
      </c>
      <c r="K445" s="14">
        <v>0</v>
      </c>
    </row>
    <row r="446" spans="1:11" x14ac:dyDescent="0.25">
      <c r="A446" s="14" t="s">
        <v>63</v>
      </c>
      <c r="B446" s="14" t="s">
        <v>63</v>
      </c>
      <c r="C446" s="14" t="s">
        <v>63</v>
      </c>
      <c r="D446" s="14" t="s">
        <v>107</v>
      </c>
      <c r="E446" s="14" t="s">
        <v>63</v>
      </c>
      <c r="F446" s="14" t="s">
        <v>192</v>
      </c>
      <c r="G446" s="1">
        <v>42167</v>
      </c>
      <c r="H446" s="14">
        <v>16</v>
      </c>
      <c r="I446" s="14">
        <v>19</v>
      </c>
      <c r="J446" s="14"/>
      <c r="K446" s="14">
        <v>1</v>
      </c>
    </row>
    <row r="447" spans="1:11" x14ac:dyDescent="0.25">
      <c r="A447" s="14" t="s">
        <v>63</v>
      </c>
      <c r="B447" s="14" t="s">
        <v>63</v>
      </c>
      <c r="C447" s="14" t="s">
        <v>63</v>
      </c>
      <c r="D447" s="14" t="s">
        <v>107</v>
      </c>
      <c r="E447" s="14" t="s">
        <v>63</v>
      </c>
      <c r="F447" s="14" t="s">
        <v>192</v>
      </c>
      <c r="G447" s="1">
        <v>42180</v>
      </c>
      <c r="H447" s="14">
        <v>16</v>
      </c>
      <c r="I447" s="14">
        <v>19</v>
      </c>
      <c r="J447" s="14"/>
      <c r="K447" s="14">
        <v>1</v>
      </c>
    </row>
    <row r="448" spans="1:11" x14ac:dyDescent="0.25">
      <c r="A448" s="14" t="s">
        <v>63</v>
      </c>
      <c r="B448" s="14" t="s">
        <v>63</v>
      </c>
      <c r="C448" s="14" t="s">
        <v>63</v>
      </c>
      <c r="D448" s="14" t="s">
        <v>107</v>
      </c>
      <c r="E448" s="14" t="s">
        <v>63</v>
      </c>
      <c r="F448" s="14" t="s">
        <v>192</v>
      </c>
      <c r="G448" s="1">
        <v>42181</v>
      </c>
      <c r="H448" s="14">
        <v>16</v>
      </c>
      <c r="I448" s="14">
        <v>19</v>
      </c>
      <c r="J448" s="14"/>
      <c r="K448" s="14">
        <v>1</v>
      </c>
    </row>
    <row r="449" spans="1:11" x14ac:dyDescent="0.25">
      <c r="A449" s="14" t="s">
        <v>63</v>
      </c>
      <c r="B449" s="14" t="s">
        <v>63</v>
      </c>
      <c r="C449" s="14" t="s">
        <v>63</v>
      </c>
      <c r="D449" s="14" t="s">
        <v>107</v>
      </c>
      <c r="E449" s="14" t="s">
        <v>63</v>
      </c>
      <c r="F449" s="14" t="s">
        <v>192</v>
      </c>
      <c r="G449" s="1">
        <v>42185</v>
      </c>
      <c r="H449" s="14">
        <v>16</v>
      </c>
      <c r="I449" s="14">
        <v>19</v>
      </c>
      <c r="J449" s="14"/>
      <c r="K449" s="14">
        <v>1</v>
      </c>
    </row>
    <row r="450" spans="1:11" x14ac:dyDescent="0.25">
      <c r="A450" s="14" t="s">
        <v>63</v>
      </c>
      <c r="B450" s="14" t="s">
        <v>63</v>
      </c>
      <c r="C450" s="14" t="s">
        <v>63</v>
      </c>
      <c r="D450" s="14" t="s">
        <v>107</v>
      </c>
      <c r="E450" s="14" t="s">
        <v>63</v>
      </c>
      <c r="F450" s="14" t="s">
        <v>192</v>
      </c>
      <c r="G450" s="1">
        <v>42186</v>
      </c>
      <c r="H450" s="14">
        <v>16</v>
      </c>
      <c r="I450" s="14">
        <v>19</v>
      </c>
      <c r="J450" s="14">
        <v>599</v>
      </c>
      <c r="K450" s="14">
        <v>0</v>
      </c>
    </row>
    <row r="451" spans="1:11" x14ac:dyDescent="0.25">
      <c r="A451" s="14" t="s">
        <v>63</v>
      </c>
      <c r="B451" s="14" t="s">
        <v>63</v>
      </c>
      <c r="C451" s="14" t="s">
        <v>63</v>
      </c>
      <c r="D451" s="14" t="s">
        <v>107</v>
      </c>
      <c r="E451" s="14" t="s">
        <v>63</v>
      </c>
      <c r="F451" s="14" t="s">
        <v>192</v>
      </c>
      <c r="G451" s="1">
        <v>42201</v>
      </c>
      <c r="H451" s="14">
        <v>17</v>
      </c>
      <c r="I451" s="14">
        <v>19</v>
      </c>
      <c r="J451" s="14">
        <v>428</v>
      </c>
      <c r="K451" s="14">
        <v>0</v>
      </c>
    </row>
    <row r="452" spans="1:11" x14ac:dyDescent="0.25">
      <c r="A452" s="14" t="s">
        <v>63</v>
      </c>
      <c r="B452" s="14" t="s">
        <v>63</v>
      </c>
      <c r="C452" s="14" t="s">
        <v>63</v>
      </c>
      <c r="D452" s="14" t="s">
        <v>107</v>
      </c>
      <c r="E452" s="14" t="s">
        <v>63</v>
      </c>
      <c r="F452" s="14" t="s">
        <v>192</v>
      </c>
      <c r="G452" s="1">
        <v>42213</v>
      </c>
      <c r="H452" s="14">
        <v>16</v>
      </c>
      <c r="I452" s="14">
        <v>19</v>
      </c>
      <c r="J452" s="14">
        <v>599</v>
      </c>
      <c r="K452" s="14">
        <v>0</v>
      </c>
    </row>
    <row r="453" spans="1:11" x14ac:dyDescent="0.25">
      <c r="A453" s="14" t="s">
        <v>63</v>
      </c>
      <c r="B453" s="14" t="s">
        <v>63</v>
      </c>
      <c r="C453" s="14" t="s">
        <v>63</v>
      </c>
      <c r="D453" s="14" t="s">
        <v>107</v>
      </c>
      <c r="E453" s="14" t="s">
        <v>63</v>
      </c>
      <c r="F453" s="14" t="s">
        <v>192</v>
      </c>
      <c r="G453" s="1">
        <v>42214</v>
      </c>
      <c r="H453" s="14">
        <v>16</v>
      </c>
      <c r="I453" s="14">
        <v>19</v>
      </c>
      <c r="J453" s="14">
        <v>599</v>
      </c>
      <c r="K453" s="14">
        <v>0</v>
      </c>
    </row>
    <row r="454" spans="1:11" x14ac:dyDescent="0.25">
      <c r="A454" s="14" t="s">
        <v>63</v>
      </c>
      <c r="B454" s="14" t="s">
        <v>63</v>
      </c>
      <c r="C454" s="14" t="s">
        <v>63</v>
      </c>
      <c r="D454" s="14" t="s">
        <v>107</v>
      </c>
      <c r="E454" s="14" t="s">
        <v>63</v>
      </c>
      <c r="F454" s="14" t="s">
        <v>192</v>
      </c>
      <c r="G454" s="1">
        <v>42215</v>
      </c>
      <c r="H454" s="14">
        <v>16</v>
      </c>
      <c r="I454" s="14">
        <v>19</v>
      </c>
      <c r="J454" s="14">
        <v>599</v>
      </c>
      <c r="K454" s="14">
        <v>0</v>
      </c>
    </row>
    <row r="455" spans="1:11" x14ac:dyDescent="0.25">
      <c r="A455" s="14" t="s">
        <v>63</v>
      </c>
      <c r="B455" s="14" t="s">
        <v>63</v>
      </c>
      <c r="C455" s="14" t="s">
        <v>63</v>
      </c>
      <c r="D455" s="14" t="s">
        <v>107</v>
      </c>
      <c r="E455" s="14" t="s">
        <v>63</v>
      </c>
      <c r="F455" s="14" t="s">
        <v>192</v>
      </c>
      <c r="G455" s="1">
        <v>42233</v>
      </c>
      <c r="H455" s="14">
        <v>16</v>
      </c>
      <c r="I455" s="14">
        <v>19</v>
      </c>
      <c r="J455" s="14">
        <v>549</v>
      </c>
      <c r="K455" s="14">
        <v>0</v>
      </c>
    </row>
    <row r="456" spans="1:11" x14ac:dyDescent="0.25">
      <c r="A456" s="14" t="s">
        <v>63</v>
      </c>
      <c r="B456" s="14" t="s">
        <v>63</v>
      </c>
      <c r="C456" s="14" t="s">
        <v>63</v>
      </c>
      <c r="D456" s="14" t="s">
        <v>107</v>
      </c>
      <c r="E456" s="14" t="s">
        <v>63</v>
      </c>
      <c r="F456" s="14" t="s">
        <v>192</v>
      </c>
      <c r="G456" s="1">
        <v>42234</v>
      </c>
      <c r="H456" s="14">
        <v>16</v>
      </c>
      <c r="I456" s="14">
        <v>19</v>
      </c>
      <c r="J456" s="14">
        <v>549</v>
      </c>
      <c r="K456" s="14">
        <v>0</v>
      </c>
    </row>
    <row r="457" spans="1:11" x14ac:dyDescent="0.25">
      <c r="A457" s="14" t="s">
        <v>63</v>
      </c>
      <c r="B457" s="14" t="s">
        <v>63</v>
      </c>
      <c r="C457" s="14" t="s">
        <v>63</v>
      </c>
      <c r="D457" s="14" t="s">
        <v>107</v>
      </c>
      <c r="E457" s="14" t="s">
        <v>63</v>
      </c>
      <c r="F457" s="14" t="s">
        <v>192</v>
      </c>
      <c r="G457" s="1">
        <v>42242</v>
      </c>
      <c r="H457" s="14">
        <v>16</v>
      </c>
      <c r="I457" s="14">
        <v>19</v>
      </c>
      <c r="J457" s="14">
        <v>550</v>
      </c>
      <c r="K457" s="14">
        <v>0</v>
      </c>
    </row>
    <row r="458" spans="1:11" x14ac:dyDescent="0.25">
      <c r="A458" s="14" t="s">
        <v>63</v>
      </c>
      <c r="B458" s="14" t="s">
        <v>63</v>
      </c>
      <c r="C458" s="14" t="s">
        <v>63</v>
      </c>
      <c r="D458" s="14" t="s">
        <v>107</v>
      </c>
      <c r="E458" s="14" t="s">
        <v>63</v>
      </c>
      <c r="F458" s="14" t="s">
        <v>192</v>
      </c>
      <c r="G458" s="1">
        <v>42243</v>
      </c>
      <c r="H458" s="14">
        <v>16</v>
      </c>
      <c r="I458" s="14">
        <v>19</v>
      </c>
      <c r="J458" s="14">
        <v>550</v>
      </c>
      <c r="K458" s="14">
        <v>0</v>
      </c>
    </row>
    <row r="459" spans="1:11" x14ac:dyDescent="0.25">
      <c r="A459" s="14" t="s">
        <v>63</v>
      </c>
      <c r="B459" s="14" t="s">
        <v>63</v>
      </c>
      <c r="C459" s="14" t="s">
        <v>63</v>
      </c>
      <c r="D459" s="14" t="s">
        <v>107</v>
      </c>
      <c r="E459" s="14" t="s">
        <v>63</v>
      </c>
      <c r="F459" s="14" t="s">
        <v>192</v>
      </c>
      <c r="G459" s="1">
        <v>42256</v>
      </c>
      <c r="H459" s="14">
        <v>16</v>
      </c>
      <c r="I459" s="14">
        <v>19</v>
      </c>
      <c r="J459" s="14">
        <v>533</v>
      </c>
      <c r="K459" s="14">
        <v>0</v>
      </c>
    </row>
    <row r="460" spans="1:11" x14ac:dyDescent="0.25">
      <c r="A460" s="14" t="s">
        <v>63</v>
      </c>
      <c r="B460" s="14" t="s">
        <v>63</v>
      </c>
      <c r="C460" s="14" t="s">
        <v>63</v>
      </c>
      <c r="D460" s="14" t="s">
        <v>107</v>
      </c>
      <c r="E460" s="14" t="s">
        <v>63</v>
      </c>
      <c r="F460" s="14" t="s">
        <v>192</v>
      </c>
      <c r="G460" s="1">
        <v>42257</v>
      </c>
      <c r="H460" s="14">
        <v>16</v>
      </c>
      <c r="I460" s="14">
        <v>19</v>
      </c>
      <c r="J460" s="14">
        <v>533</v>
      </c>
      <c r="K460" s="14">
        <v>0</v>
      </c>
    </row>
    <row r="461" spans="1:11" x14ac:dyDescent="0.25">
      <c r="A461" s="14" t="s">
        <v>63</v>
      </c>
      <c r="B461" s="14" t="s">
        <v>63</v>
      </c>
      <c r="C461" s="14" t="s">
        <v>63</v>
      </c>
      <c r="D461" s="14" t="s">
        <v>107</v>
      </c>
      <c r="E461" s="14" t="s">
        <v>63</v>
      </c>
      <c r="F461" s="14" t="s">
        <v>192</v>
      </c>
      <c r="G461" s="1">
        <v>42258</v>
      </c>
      <c r="H461" s="14">
        <v>16</v>
      </c>
      <c r="I461" s="14">
        <v>19</v>
      </c>
      <c r="J461" s="14">
        <v>533</v>
      </c>
      <c r="K461" s="14">
        <v>0</v>
      </c>
    </row>
    <row r="462" spans="1:11" x14ac:dyDescent="0.25">
      <c r="A462" s="14" t="s">
        <v>63</v>
      </c>
      <c r="B462" s="14" t="s">
        <v>63</v>
      </c>
      <c r="C462" s="14" t="s">
        <v>63</v>
      </c>
      <c r="D462" s="14" t="s">
        <v>107</v>
      </c>
      <c r="E462" s="14" t="s">
        <v>63</v>
      </c>
      <c r="F462" s="14" t="s">
        <v>192</v>
      </c>
      <c r="G462" s="1" t="s">
        <v>181</v>
      </c>
      <c r="H462" s="14">
        <v>16</v>
      </c>
      <c r="I462" s="14">
        <v>19</v>
      </c>
      <c r="J462" s="14">
        <v>527</v>
      </c>
      <c r="K462" s="14">
        <v>0</v>
      </c>
    </row>
    <row r="463" spans="1:11" x14ac:dyDescent="0.25">
      <c r="A463" s="14" t="s">
        <v>63</v>
      </c>
      <c r="B463" s="14" t="s">
        <v>63</v>
      </c>
      <c r="C463" s="14" t="s">
        <v>63</v>
      </c>
      <c r="D463" s="14" t="s">
        <v>108</v>
      </c>
      <c r="E463" s="14" t="s">
        <v>63</v>
      </c>
      <c r="F463" s="14" t="s">
        <v>191</v>
      </c>
      <c r="G463" s="1">
        <v>42167</v>
      </c>
      <c r="H463" s="14">
        <v>16</v>
      </c>
      <c r="I463" s="14">
        <v>19</v>
      </c>
      <c r="J463" s="14"/>
      <c r="K463" s="14">
        <v>1</v>
      </c>
    </row>
    <row r="464" spans="1:11" x14ac:dyDescent="0.25">
      <c r="A464" s="14" t="s">
        <v>63</v>
      </c>
      <c r="B464" s="14" t="s">
        <v>63</v>
      </c>
      <c r="C464" s="14" t="s">
        <v>63</v>
      </c>
      <c r="D464" s="14" t="s">
        <v>108</v>
      </c>
      <c r="E464" s="14" t="s">
        <v>63</v>
      </c>
      <c r="F464" s="14" t="s">
        <v>191</v>
      </c>
      <c r="G464" s="1">
        <v>42180</v>
      </c>
      <c r="H464" s="14">
        <v>16</v>
      </c>
      <c r="I464" s="14">
        <v>19</v>
      </c>
      <c r="J464" s="14"/>
      <c r="K464" s="14">
        <v>1</v>
      </c>
    </row>
    <row r="465" spans="1:11" x14ac:dyDescent="0.25">
      <c r="A465" s="14" t="s">
        <v>63</v>
      </c>
      <c r="B465" s="14" t="s">
        <v>63</v>
      </c>
      <c r="C465" s="14" t="s">
        <v>63</v>
      </c>
      <c r="D465" s="14" t="s">
        <v>108</v>
      </c>
      <c r="E465" s="14" t="s">
        <v>63</v>
      </c>
      <c r="F465" s="14" t="s">
        <v>191</v>
      </c>
      <c r="G465" s="1">
        <v>42181</v>
      </c>
      <c r="H465" s="14">
        <v>16</v>
      </c>
      <c r="I465" s="14">
        <v>19</v>
      </c>
      <c r="J465" s="14"/>
      <c r="K465" s="14">
        <v>1</v>
      </c>
    </row>
    <row r="466" spans="1:11" x14ac:dyDescent="0.25">
      <c r="A466" s="14" t="s">
        <v>63</v>
      </c>
      <c r="B466" s="14" t="s">
        <v>63</v>
      </c>
      <c r="C466" s="14" t="s">
        <v>63</v>
      </c>
      <c r="D466" s="14" t="s">
        <v>108</v>
      </c>
      <c r="E466" s="14" t="s">
        <v>63</v>
      </c>
      <c r="F466" s="14" t="s">
        <v>191</v>
      </c>
      <c r="G466" s="1">
        <v>42185</v>
      </c>
      <c r="H466" s="14">
        <v>16</v>
      </c>
      <c r="I466" s="14">
        <v>19</v>
      </c>
      <c r="J466" s="14"/>
      <c r="K466" s="14">
        <v>1</v>
      </c>
    </row>
    <row r="467" spans="1:11" x14ac:dyDescent="0.25">
      <c r="A467" s="14" t="s">
        <v>63</v>
      </c>
      <c r="B467" s="14" t="s">
        <v>63</v>
      </c>
      <c r="C467" s="14" t="s">
        <v>63</v>
      </c>
      <c r="D467" s="14" t="s">
        <v>108</v>
      </c>
      <c r="E467" s="14" t="s">
        <v>63</v>
      </c>
      <c r="F467" s="14" t="s">
        <v>191</v>
      </c>
      <c r="G467" s="1">
        <v>42186</v>
      </c>
      <c r="H467" s="14">
        <v>16</v>
      </c>
      <c r="I467" s="14">
        <v>19</v>
      </c>
      <c r="J467" s="14"/>
      <c r="K467" s="14">
        <v>1</v>
      </c>
    </row>
    <row r="468" spans="1:11" x14ac:dyDescent="0.25">
      <c r="A468" s="14" t="s">
        <v>63</v>
      </c>
      <c r="B468" s="14" t="s">
        <v>63</v>
      </c>
      <c r="C468" s="14" t="s">
        <v>63</v>
      </c>
      <c r="D468" s="14" t="s">
        <v>108</v>
      </c>
      <c r="E468" s="14" t="s">
        <v>63</v>
      </c>
      <c r="F468" s="14" t="s">
        <v>191</v>
      </c>
      <c r="G468" s="1">
        <v>42213</v>
      </c>
      <c r="H468" s="14">
        <v>16</v>
      </c>
      <c r="I468" s="14">
        <v>19</v>
      </c>
      <c r="J468" s="14"/>
      <c r="K468" s="14">
        <v>1</v>
      </c>
    </row>
    <row r="469" spans="1:11" x14ac:dyDescent="0.25">
      <c r="A469" s="14" t="s">
        <v>63</v>
      </c>
      <c r="B469" s="14" t="s">
        <v>63</v>
      </c>
      <c r="C469" s="14" t="s">
        <v>63</v>
      </c>
      <c r="D469" s="14" t="s">
        <v>108</v>
      </c>
      <c r="E469" s="14" t="s">
        <v>63</v>
      </c>
      <c r="F469" s="14" t="s">
        <v>191</v>
      </c>
      <c r="G469" s="1">
        <v>42214</v>
      </c>
      <c r="H469" s="14">
        <v>16</v>
      </c>
      <c r="I469" s="14">
        <v>19</v>
      </c>
      <c r="J469" s="14"/>
      <c r="K469" s="14">
        <v>1</v>
      </c>
    </row>
    <row r="470" spans="1:11" x14ac:dyDescent="0.25">
      <c r="A470" s="14" t="s">
        <v>63</v>
      </c>
      <c r="B470" s="14" t="s">
        <v>63</v>
      </c>
      <c r="C470" s="14" t="s">
        <v>63</v>
      </c>
      <c r="D470" s="14" t="s">
        <v>108</v>
      </c>
      <c r="E470" s="14" t="s">
        <v>63</v>
      </c>
      <c r="F470" s="14" t="s">
        <v>191</v>
      </c>
      <c r="G470" s="1">
        <v>42215</v>
      </c>
      <c r="H470" s="14">
        <v>16</v>
      </c>
      <c r="I470" s="14">
        <v>19</v>
      </c>
      <c r="J470" s="14"/>
      <c r="K470" s="14">
        <v>1</v>
      </c>
    </row>
    <row r="471" spans="1:11" x14ac:dyDescent="0.25">
      <c r="A471" s="14" t="s">
        <v>63</v>
      </c>
      <c r="B471" s="14" t="s">
        <v>63</v>
      </c>
      <c r="C471" s="14" t="s">
        <v>63</v>
      </c>
      <c r="D471" s="14" t="s">
        <v>108</v>
      </c>
      <c r="E471" s="14" t="s">
        <v>63</v>
      </c>
      <c r="F471" s="14" t="s">
        <v>191</v>
      </c>
      <c r="G471" s="1">
        <v>42233</v>
      </c>
      <c r="H471" s="14">
        <v>16</v>
      </c>
      <c r="I471" s="14">
        <v>19</v>
      </c>
      <c r="J471" s="14"/>
      <c r="K471" s="14">
        <v>1</v>
      </c>
    </row>
    <row r="472" spans="1:11" x14ac:dyDescent="0.25">
      <c r="A472" s="14" t="s">
        <v>63</v>
      </c>
      <c r="B472" s="14" t="s">
        <v>63</v>
      </c>
      <c r="C472" s="14" t="s">
        <v>63</v>
      </c>
      <c r="D472" s="14" t="s">
        <v>108</v>
      </c>
      <c r="E472" s="14" t="s">
        <v>63</v>
      </c>
      <c r="F472" s="14" t="s">
        <v>191</v>
      </c>
      <c r="G472" s="1">
        <v>42234</v>
      </c>
      <c r="H472" s="14">
        <v>16</v>
      </c>
      <c r="I472" s="14">
        <v>19</v>
      </c>
      <c r="J472" s="14"/>
      <c r="K472" s="14">
        <v>1</v>
      </c>
    </row>
    <row r="473" spans="1:11" x14ac:dyDescent="0.25">
      <c r="A473" s="14" t="s">
        <v>63</v>
      </c>
      <c r="B473" s="14" t="s">
        <v>63</v>
      </c>
      <c r="C473" s="14" t="s">
        <v>63</v>
      </c>
      <c r="D473" s="14" t="s">
        <v>108</v>
      </c>
      <c r="E473" s="14" t="s">
        <v>63</v>
      </c>
      <c r="F473" s="14" t="s">
        <v>191</v>
      </c>
      <c r="G473" s="1">
        <v>42242</v>
      </c>
      <c r="H473" s="14">
        <v>16</v>
      </c>
      <c r="I473" s="14">
        <v>19</v>
      </c>
      <c r="J473" s="14"/>
      <c r="K473" s="14">
        <v>1</v>
      </c>
    </row>
    <row r="474" spans="1:11" x14ac:dyDescent="0.25">
      <c r="A474" s="14" t="s">
        <v>63</v>
      </c>
      <c r="B474" s="14" t="s">
        <v>63</v>
      </c>
      <c r="C474" s="14" t="s">
        <v>63</v>
      </c>
      <c r="D474" s="14" t="s">
        <v>108</v>
      </c>
      <c r="E474" s="14" t="s">
        <v>63</v>
      </c>
      <c r="F474" s="14" t="s">
        <v>191</v>
      </c>
      <c r="G474" s="1">
        <v>42243</v>
      </c>
      <c r="H474" s="14">
        <v>16</v>
      </c>
      <c r="I474" s="14">
        <v>19</v>
      </c>
      <c r="J474" s="14"/>
      <c r="K474" s="14">
        <v>1</v>
      </c>
    </row>
    <row r="475" spans="1:11" x14ac:dyDescent="0.25">
      <c r="A475" s="14" t="s">
        <v>63</v>
      </c>
      <c r="B475" s="14" t="s">
        <v>63</v>
      </c>
      <c r="C475" s="14" t="s">
        <v>63</v>
      </c>
      <c r="D475" s="14" t="s">
        <v>108</v>
      </c>
      <c r="E475" s="14" t="s">
        <v>63</v>
      </c>
      <c r="F475" s="14" t="s">
        <v>191</v>
      </c>
      <c r="G475" s="1">
        <v>42256</v>
      </c>
      <c r="H475" s="14">
        <v>16</v>
      </c>
      <c r="I475" s="14">
        <v>19</v>
      </c>
      <c r="J475" s="14"/>
      <c r="K475" s="14">
        <v>1</v>
      </c>
    </row>
    <row r="476" spans="1:11" x14ac:dyDescent="0.25">
      <c r="A476" s="14" t="s">
        <v>63</v>
      </c>
      <c r="B476" s="14" t="s">
        <v>63</v>
      </c>
      <c r="C476" s="14" t="s">
        <v>63</v>
      </c>
      <c r="D476" s="14" t="s">
        <v>108</v>
      </c>
      <c r="E476" s="14" t="s">
        <v>63</v>
      </c>
      <c r="F476" s="14" t="s">
        <v>191</v>
      </c>
      <c r="G476" s="1">
        <v>42257</v>
      </c>
      <c r="H476" s="14">
        <v>16</v>
      </c>
      <c r="I476" s="14">
        <v>19</v>
      </c>
      <c r="J476" s="14"/>
      <c r="K476" s="14">
        <v>1</v>
      </c>
    </row>
    <row r="477" spans="1:11" x14ac:dyDescent="0.25">
      <c r="A477" s="14" t="s">
        <v>63</v>
      </c>
      <c r="B477" s="14" t="s">
        <v>63</v>
      </c>
      <c r="C477" s="14" t="s">
        <v>63</v>
      </c>
      <c r="D477" s="14" t="s">
        <v>108</v>
      </c>
      <c r="E477" s="14" t="s">
        <v>63</v>
      </c>
      <c r="F477" s="14" t="s">
        <v>191</v>
      </c>
      <c r="G477" s="1">
        <v>42258</v>
      </c>
      <c r="H477" s="14">
        <v>16</v>
      </c>
      <c r="I477" s="14">
        <v>19</v>
      </c>
      <c r="J477" s="14"/>
      <c r="K477" s="14">
        <v>1</v>
      </c>
    </row>
    <row r="478" spans="1:11" x14ac:dyDescent="0.25">
      <c r="A478" s="14" t="s">
        <v>63</v>
      </c>
      <c r="B478" s="14" t="s">
        <v>63</v>
      </c>
      <c r="C478" s="14" t="s">
        <v>63</v>
      </c>
      <c r="D478" s="14" t="s">
        <v>108</v>
      </c>
      <c r="E478" s="14" t="s">
        <v>63</v>
      </c>
      <c r="F478" s="14" t="s">
        <v>191</v>
      </c>
      <c r="G478" s="1" t="s">
        <v>181</v>
      </c>
      <c r="H478" s="14">
        <v>16</v>
      </c>
      <c r="I478" s="14">
        <v>19</v>
      </c>
      <c r="J478" s="14"/>
      <c r="K478" s="14">
        <v>1</v>
      </c>
    </row>
    <row r="479" spans="1:11" x14ac:dyDescent="0.25">
      <c r="A479" s="14" t="s">
        <v>63</v>
      </c>
      <c r="B479" s="14" t="s">
        <v>63</v>
      </c>
      <c r="C479" s="14" t="s">
        <v>63</v>
      </c>
      <c r="D479" s="14" t="s">
        <v>108</v>
      </c>
      <c r="E479" s="14" t="s">
        <v>63</v>
      </c>
      <c r="F479" s="14" t="s">
        <v>192</v>
      </c>
      <c r="G479" s="1">
        <v>42163</v>
      </c>
      <c r="H479" s="14">
        <v>16</v>
      </c>
      <c r="I479" s="14">
        <v>19</v>
      </c>
      <c r="J479" s="14"/>
      <c r="K479" s="14">
        <v>1</v>
      </c>
    </row>
    <row r="480" spans="1:11" x14ac:dyDescent="0.25">
      <c r="A480" s="14" t="s">
        <v>63</v>
      </c>
      <c r="B480" s="14" t="s">
        <v>63</v>
      </c>
      <c r="C480" s="14" t="s">
        <v>63</v>
      </c>
      <c r="D480" s="14" t="s">
        <v>108</v>
      </c>
      <c r="E480" s="14" t="s">
        <v>63</v>
      </c>
      <c r="F480" s="14" t="s">
        <v>192</v>
      </c>
      <c r="G480" s="1">
        <v>42164</v>
      </c>
      <c r="H480" s="14">
        <v>16</v>
      </c>
      <c r="I480" s="14">
        <v>19</v>
      </c>
      <c r="J480" s="14"/>
      <c r="K480" s="14">
        <v>1</v>
      </c>
    </row>
    <row r="481" spans="1:11" x14ac:dyDescent="0.25">
      <c r="A481" s="14" t="s">
        <v>63</v>
      </c>
      <c r="B481" s="14" t="s">
        <v>63</v>
      </c>
      <c r="C481" s="14" t="s">
        <v>63</v>
      </c>
      <c r="D481" s="14" t="s">
        <v>108</v>
      </c>
      <c r="E481" s="14" t="s">
        <v>63</v>
      </c>
      <c r="F481" s="14" t="s">
        <v>192</v>
      </c>
      <c r="G481" s="1">
        <v>42167</v>
      </c>
      <c r="H481" s="14">
        <v>16</v>
      </c>
      <c r="I481" s="14">
        <v>19</v>
      </c>
      <c r="J481" s="14"/>
      <c r="K481" s="14">
        <v>1</v>
      </c>
    </row>
    <row r="482" spans="1:11" x14ac:dyDescent="0.25">
      <c r="A482" s="14" t="s">
        <v>63</v>
      </c>
      <c r="B482" s="14" t="s">
        <v>63</v>
      </c>
      <c r="C482" s="14" t="s">
        <v>63</v>
      </c>
      <c r="D482" s="14" t="s">
        <v>108</v>
      </c>
      <c r="E482" s="14" t="s">
        <v>63</v>
      </c>
      <c r="F482" s="14" t="s">
        <v>192</v>
      </c>
      <c r="G482" s="1">
        <v>42180</v>
      </c>
      <c r="H482" s="14">
        <v>16</v>
      </c>
      <c r="I482" s="14">
        <v>19</v>
      </c>
      <c r="J482" s="14"/>
      <c r="K482" s="14">
        <v>1</v>
      </c>
    </row>
    <row r="483" spans="1:11" x14ac:dyDescent="0.25">
      <c r="A483" s="14" t="s">
        <v>63</v>
      </c>
      <c r="B483" s="14" t="s">
        <v>63</v>
      </c>
      <c r="C483" s="14" t="s">
        <v>63</v>
      </c>
      <c r="D483" s="14" t="s">
        <v>108</v>
      </c>
      <c r="E483" s="14" t="s">
        <v>63</v>
      </c>
      <c r="F483" s="14" t="s">
        <v>192</v>
      </c>
      <c r="G483" s="1">
        <v>42181</v>
      </c>
      <c r="H483" s="14">
        <v>16</v>
      </c>
      <c r="I483" s="14">
        <v>19</v>
      </c>
      <c r="J483" s="14"/>
      <c r="K483" s="14">
        <v>1</v>
      </c>
    </row>
    <row r="484" spans="1:11" x14ac:dyDescent="0.25">
      <c r="A484" s="14" t="s">
        <v>63</v>
      </c>
      <c r="B484" s="14" t="s">
        <v>63</v>
      </c>
      <c r="C484" s="14" t="s">
        <v>63</v>
      </c>
      <c r="D484" s="14" t="s">
        <v>108</v>
      </c>
      <c r="E484" s="14" t="s">
        <v>63</v>
      </c>
      <c r="F484" s="14" t="s">
        <v>192</v>
      </c>
      <c r="G484" s="1">
        <v>42185</v>
      </c>
      <c r="H484" s="14">
        <v>16</v>
      </c>
      <c r="I484" s="14">
        <v>19</v>
      </c>
      <c r="J484" s="14"/>
      <c r="K484" s="14">
        <v>1</v>
      </c>
    </row>
    <row r="485" spans="1:11" x14ac:dyDescent="0.25">
      <c r="A485" s="14" t="s">
        <v>63</v>
      </c>
      <c r="B485" s="14" t="s">
        <v>63</v>
      </c>
      <c r="C485" s="14" t="s">
        <v>63</v>
      </c>
      <c r="D485" s="14" t="s">
        <v>108</v>
      </c>
      <c r="E485" s="14" t="s">
        <v>63</v>
      </c>
      <c r="F485" s="14" t="s">
        <v>192</v>
      </c>
      <c r="G485" s="1">
        <v>42186</v>
      </c>
      <c r="H485" s="14">
        <v>16</v>
      </c>
      <c r="I485" s="14">
        <v>19</v>
      </c>
      <c r="J485" s="14">
        <v>34</v>
      </c>
      <c r="K485" s="14">
        <v>0</v>
      </c>
    </row>
    <row r="486" spans="1:11" x14ac:dyDescent="0.25">
      <c r="A486" s="14" t="s">
        <v>63</v>
      </c>
      <c r="B486" s="14" t="s">
        <v>63</v>
      </c>
      <c r="C486" s="14" t="s">
        <v>63</v>
      </c>
      <c r="D486" s="14" t="s">
        <v>108</v>
      </c>
      <c r="E486" s="14" t="s">
        <v>63</v>
      </c>
      <c r="F486" s="14" t="s">
        <v>192</v>
      </c>
      <c r="G486" s="1">
        <v>42201</v>
      </c>
      <c r="H486" s="14">
        <v>17</v>
      </c>
      <c r="I486" s="14">
        <v>19</v>
      </c>
      <c r="J486" s="14"/>
      <c r="K486" s="14">
        <v>1</v>
      </c>
    </row>
    <row r="487" spans="1:11" x14ac:dyDescent="0.25">
      <c r="A487" s="14" t="s">
        <v>63</v>
      </c>
      <c r="B487" s="14" t="s">
        <v>63</v>
      </c>
      <c r="C487" s="14" t="s">
        <v>63</v>
      </c>
      <c r="D487" s="14" t="s">
        <v>108</v>
      </c>
      <c r="E487" s="14" t="s">
        <v>63</v>
      </c>
      <c r="F487" s="14" t="s">
        <v>192</v>
      </c>
      <c r="G487" s="1">
        <v>42213</v>
      </c>
      <c r="H487" s="14">
        <v>16</v>
      </c>
      <c r="I487" s="14">
        <v>19</v>
      </c>
      <c r="J487" s="14">
        <v>34</v>
      </c>
      <c r="K487" s="14">
        <v>0</v>
      </c>
    </row>
    <row r="488" spans="1:11" x14ac:dyDescent="0.25">
      <c r="A488" s="14" t="s">
        <v>63</v>
      </c>
      <c r="B488" s="14" t="s">
        <v>63</v>
      </c>
      <c r="C488" s="14" t="s">
        <v>63</v>
      </c>
      <c r="D488" s="14" t="s">
        <v>108</v>
      </c>
      <c r="E488" s="14" t="s">
        <v>63</v>
      </c>
      <c r="F488" s="14" t="s">
        <v>192</v>
      </c>
      <c r="G488" s="1">
        <v>42214</v>
      </c>
      <c r="H488" s="14">
        <v>16</v>
      </c>
      <c r="I488" s="14">
        <v>19</v>
      </c>
      <c r="J488" s="14">
        <v>34</v>
      </c>
      <c r="K488" s="14">
        <v>0</v>
      </c>
    </row>
    <row r="489" spans="1:11" x14ac:dyDescent="0.25">
      <c r="A489" s="14" t="s">
        <v>63</v>
      </c>
      <c r="B489" s="14" t="s">
        <v>63</v>
      </c>
      <c r="C489" s="14" t="s">
        <v>63</v>
      </c>
      <c r="D489" s="14" t="s">
        <v>108</v>
      </c>
      <c r="E489" s="14" t="s">
        <v>63</v>
      </c>
      <c r="F489" s="14" t="s">
        <v>192</v>
      </c>
      <c r="G489" s="1">
        <v>42215</v>
      </c>
      <c r="H489" s="14">
        <v>16</v>
      </c>
      <c r="I489" s="14">
        <v>19</v>
      </c>
      <c r="J489" s="14">
        <v>34</v>
      </c>
      <c r="K489" s="14">
        <v>0</v>
      </c>
    </row>
    <row r="490" spans="1:11" x14ac:dyDescent="0.25">
      <c r="A490" s="14" t="s">
        <v>63</v>
      </c>
      <c r="B490" s="14" t="s">
        <v>63</v>
      </c>
      <c r="C490" s="14" t="s">
        <v>63</v>
      </c>
      <c r="D490" s="14" t="s">
        <v>108</v>
      </c>
      <c r="E490" s="14" t="s">
        <v>63</v>
      </c>
      <c r="F490" s="14" t="s">
        <v>192</v>
      </c>
      <c r="G490" s="1">
        <v>42233</v>
      </c>
      <c r="H490" s="14">
        <v>16</v>
      </c>
      <c r="I490" s="14">
        <v>19</v>
      </c>
      <c r="J490" s="14">
        <v>40</v>
      </c>
      <c r="K490" s="14">
        <v>0</v>
      </c>
    </row>
    <row r="491" spans="1:11" x14ac:dyDescent="0.25">
      <c r="A491" s="14" t="s">
        <v>63</v>
      </c>
      <c r="B491" s="14" t="s">
        <v>63</v>
      </c>
      <c r="C491" s="14" t="s">
        <v>63</v>
      </c>
      <c r="D491" s="14" t="s">
        <v>108</v>
      </c>
      <c r="E491" s="14" t="s">
        <v>63</v>
      </c>
      <c r="F491" s="14" t="s">
        <v>192</v>
      </c>
      <c r="G491" s="1">
        <v>42234</v>
      </c>
      <c r="H491" s="14">
        <v>16</v>
      </c>
      <c r="I491" s="14">
        <v>19</v>
      </c>
      <c r="J491" s="14">
        <v>40</v>
      </c>
      <c r="K491" s="14">
        <v>0</v>
      </c>
    </row>
    <row r="492" spans="1:11" x14ac:dyDescent="0.25">
      <c r="A492" s="14" t="s">
        <v>63</v>
      </c>
      <c r="B492" s="14" t="s">
        <v>63</v>
      </c>
      <c r="C492" s="14" t="s">
        <v>63</v>
      </c>
      <c r="D492" s="14" t="s">
        <v>108</v>
      </c>
      <c r="E492" s="14" t="s">
        <v>63</v>
      </c>
      <c r="F492" s="14" t="s">
        <v>192</v>
      </c>
      <c r="G492" s="1">
        <v>42242</v>
      </c>
      <c r="H492" s="14">
        <v>16</v>
      </c>
      <c r="I492" s="14">
        <v>19</v>
      </c>
      <c r="J492" s="14">
        <v>39</v>
      </c>
      <c r="K492" s="14">
        <v>0</v>
      </c>
    </row>
    <row r="493" spans="1:11" x14ac:dyDescent="0.25">
      <c r="A493" s="14" t="s">
        <v>63</v>
      </c>
      <c r="B493" s="14" t="s">
        <v>63</v>
      </c>
      <c r="C493" s="14" t="s">
        <v>63</v>
      </c>
      <c r="D493" s="14" t="s">
        <v>108</v>
      </c>
      <c r="E493" s="14" t="s">
        <v>63</v>
      </c>
      <c r="F493" s="14" t="s">
        <v>192</v>
      </c>
      <c r="G493" s="1">
        <v>42243</v>
      </c>
      <c r="H493" s="14">
        <v>16</v>
      </c>
      <c r="I493" s="14">
        <v>19</v>
      </c>
      <c r="J493" s="14">
        <v>39</v>
      </c>
      <c r="K493" s="14">
        <v>0</v>
      </c>
    </row>
    <row r="494" spans="1:11" x14ac:dyDescent="0.25">
      <c r="A494" s="14" t="s">
        <v>63</v>
      </c>
      <c r="B494" s="14" t="s">
        <v>63</v>
      </c>
      <c r="C494" s="14" t="s">
        <v>63</v>
      </c>
      <c r="D494" s="14" t="s">
        <v>108</v>
      </c>
      <c r="E494" s="14" t="s">
        <v>63</v>
      </c>
      <c r="F494" s="14" t="s">
        <v>192</v>
      </c>
      <c r="G494" s="1">
        <v>42256</v>
      </c>
      <c r="H494" s="14">
        <v>16</v>
      </c>
      <c r="I494" s="14">
        <v>19</v>
      </c>
      <c r="J494" s="14">
        <v>38</v>
      </c>
      <c r="K494" s="14">
        <v>0</v>
      </c>
    </row>
    <row r="495" spans="1:11" x14ac:dyDescent="0.25">
      <c r="A495" s="14" t="s">
        <v>63</v>
      </c>
      <c r="B495" s="14" t="s">
        <v>63</v>
      </c>
      <c r="C495" s="14" t="s">
        <v>63</v>
      </c>
      <c r="D495" s="14" t="s">
        <v>108</v>
      </c>
      <c r="E495" s="14" t="s">
        <v>63</v>
      </c>
      <c r="F495" s="14" t="s">
        <v>192</v>
      </c>
      <c r="G495" s="1">
        <v>42257</v>
      </c>
      <c r="H495" s="14">
        <v>16</v>
      </c>
      <c r="I495" s="14">
        <v>19</v>
      </c>
      <c r="J495" s="14">
        <v>38</v>
      </c>
      <c r="K495" s="14">
        <v>0</v>
      </c>
    </row>
    <row r="496" spans="1:11" x14ac:dyDescent="0.25">
      <c r="A496" s="14" t="s">
        <v>63</v>
      </c>
      <c r="B496" s="14" t="s">
        <v>63</v>
      </c>
      <c r="C496" s="14" t="s">
        <v>63</v>
      </c>
      <c r="D496" s="14" t="s">
        <v>108</v>
      </c>
      <c r="E496" s="14" t="s">
        <v>63</v>
      </c>
      <c r="F496" s="14" t="s">
        <v>192</v>
      </c>
      <c r="G496" s="1">
        <v>42258</v>
      </c>
      <c r="H496" s="14">
        <v>16</v>
      </c>
      <c r="I496" s="14">
        <v>19</v>
      </c>
      <c r="J496" s="14">
        <v>38</v>
      </c>
      <c r="K496" s="14">
        <v>0</v>
      </c>
    </row>
    <row r="497" spans="1:11" x14ac:dyDescent="0.25">
      <c r="A497" s="14" t="s">
        <v>63</v>
      </c>
      <c r="B497" s="14" t="s">
        <v>63</v>
      </c>
      <c r="C497" s="14" t="s">
        <v>63</v>
      </c>
      <c r="D497" s="14" t="s">
        <v>108</v>
      </c>
      <c r="E497" s="14" t="s">
        <v>63</v>
      </c>
      <c r="F497" s="14" t="s">
        <v>192</v>
      </c>
      <c r="G497" s="1" t="s">
        <v>181</v>
      </c>
      <c r="H497" s="14">
        <v>16</v>
      </c>
      <c r="I497" s="14">
        <v>19</v>
      </c>
      <c r="J497" s="14">
        <v>42</v>
      </c>
      <c r="K497" s="14">
        <v>0</v>
      </c>
    </row>
    <row r="498" spans="1:11" x14ac:dyDescent="0.25">
      <c r="A498" s="14" t="s">
        <v>63</v>
      </c>
      <c r="B498" s="14" t="s">
        <v>63</v>
      </c>
      <c r="C498" s="14" t="s">
        <v>107</v>
      </c>
      <c r="D498" s="14" t="s">
        <v>63</v>
      </c>
      <c r="E498" s="14" t="s">
        <v>63</v>
      </c>
      <c r="F498" s="14" t="s">
        <v>191</v>
      </c>
      <c r="G498" s="1">
        <v>42167</v>
      </c>
      <c r="H498" s="14">
        <v>16</v>
      </c>
      <c r="I498" s="14">
        <v>19</v>
      </c>
      <c r="J498" s="14">
        <v>171</v>
      </c>
      <c r="K498" s="14">
        <v>0</v>
      </c>
    </row>
    <row r="499" spans="1:11" x14ac:dyDescent="0.25">
      <c r="A499" s="14" t="s">
        <v>63</v>
      </c>
      <c r="B499" s="14" t="s">
        <v>63</v>
      </c>
      <c r="C499" s="14" t="s">
        <v>107</v>
      </c>
      <c r="D499" s="14" t="s">
        <v>63</v>
      </c>
      <c r="E499" s="14" t="s">
        <v>63</v>
      </c>
      <c r="F499" s="14" t="s">
        <v>191</v>
      </c>
      <c r="G499" s="1">
        <v>42180</v>
      </c>
      <c r="H499" s="14">
        <v>16</v>
      </c>
      <c r="I499" s="14">
        <v>19</v>
      </c>
      <c r="J499" s="14">
        <v>171</v>
      </c>
      <c r="K499" s="14">
        <v>0</v>
      </c>
    </row>
    <row r="500" spans="1:11" x14ac:dyDescent="0.25">
      <c r="A500" s="14" t="s">
        <v>63</v>
      </c>
      <c r="B500" s="14" t="s">
        <v>63</v>
      </c>
      <c r="C500" s="14" t="s">
        <v>107</v>
      </c>
      <c r="D500" s="14" t="s">
        <v>63</v>
      </c>
      <c r="E500" s="14" t="s">
        <v>63</v>
      </c>
      <c r="F500" s="14" t="s">
        <v>191</v>
      </c>
      <c r="G500" s="1">
        <v>42181</v>
      </c>
      <c r="H500" s="14">
        <v>16</v>
      </c>
      <c r="I500" s="14">
        <v>19</v>
      </c>
      <c r="J500" s="14">
        <v>171</v>
      </c>
      <c r="K500" s="14">
        <v>0</v>
      </c>
    </row>
    <row r="501" spans="1:11" x14ac:dyDescent="0.25">
      <c r="A501" s="14" t="s">
        <v>63</v>
      </c>
      <c r="B501" s="14" t="s">
        <v>63</v>
      </c>
      <c r="C501" s="14" t="s">
        <v>107</v>
      </c>
      <c r="D501" s="14" t="s">
        <v>63</v>
      </c>
      <c r="E501" s="14" t="s">
        <v>63</v>
      </c>
      <c r="F501" s="14" t="s">
        <v>191</v>
      </c>
      <c r="G501" s="1">
        <v>42185</v>
      </c>
      <c r="H501" s="14">
        <v>16</v>
      </c>
      <c r="I501" s="14">
        <v>19</v>
      </c>
      <c r="J501" s="14">
        <v>171</v>
      </c>
      <c r="K501" s="14">
        <v>0</v>
      </c>
    </row>
    <row r="502" spans="1:11" x14ac:dyDescent="0.25">
      <c r="A502" s="14" t="s">
        <v>63</v>
      </c>
      <c r="B502" s="14" t="s">
        <v>63</v>
      </c>
      <c r="C502" s="14" t="s">
        <v>107</v>
      </c>
      <c r="D502" s="14" t="s">
        <v>63</v>
      </c>
      <c r="E502" s="14" t="s">
        <v>63</v>
      </c>
      <c r="F502" s="14" t="s">
        <v>191</v>
      </c>
      <c r="G502" s="1">
        <v>42186</v>
      </c>
      <c r="H502" s="14">
        <v>16</v>
      </c>
      <c r="I502" s="14">
        <v>19</v>
      </c>
      <c r="J502" s="14">
        <v>177</v>
      </c>
      <c r="K502" s="14">
        <v>0</v>
      </c>
    </row>
    <row r="503" spans="1:11" x14ac:dyDescent="0.25">
      <c r="A503" s="14" t="s">
        <v>63</v>
      </c>
      <c r="B503" s="14" t="s">
        <v>63</v>
      </c>
      <c r="C503" s="14" t="s">
        <v>107</v>
      </c>
      <c r="D503" s="14" t="s">
        <v>63</v>
      </c>
      <c r="E503" s="14" t="s">
        <v>63</v>
      </c>
      <c r="F503" s="14" t="s">
        <v>191</v>
      </c>
      <c r="G503" s="1">
        <v>42201</v>
      </c>
      <c r="H503" s="14">
        <v>17</v>
      </c>
      <c r="I503" s="14">
        <v>19</v>
      </c>
      <c r="J503" s="14">
        <v>123</v>
      </c>
      <c r="K503" s="14">
        <v>0</v>
      </c>
    </row>
    <row r="504" spans="1:11" x14ac:dyDescent="0.25">
      <c r="A504" s="14" t="s">
        <v>63</v>
      </c>
      <c r="B504" s="14" t="s">
        <v>63</v>
      </c>
      <c r="C504" s="14" t="s">
        <v>107</v>
      </c>
      <c r="D504" s="14" t="s">
        <v>63</v>
      </c>
      <c r="E504" s="14" t="s">
        <v>63</v>
      </c>
      <c r="F504" s="14" t="s">
        <v>191</v>
      </c>
      <c r="G504" s="1">
        <v>42213</v>
      </c>
      <c r="H504" s="14">
        <v>16</v>
      </c>
      <c r="I504" s="14">
        <v>19</v>
      </c>
      <c r="J504" s="14">
        <v>177</v>
      </c>
      <c r="K504" s="14">
        <v>0</v>
      </c>
    </row>
    <row r="505" spans="1:11" x14ac:dyDescent="0.25">
      <c r="A505" s="14" t="s">
        <v>63</v>
      </c>
      <c r="B505" s="14" t="s">
        <v>63</v>
      </c>
      <c r="C505" s="14" t="s">
        <v>107</v>
      </c>
      <c r="D505" s="14" t="s">
        <v>63</v>
      </c>
      <c r="E505" s="14" t="s">
        <v>63</v>
      </c>
      <c r="F505" s="14" t="s">
        <v>191</v>
      </c>
      <c r="G505" s="1">
        <v>42214</v>
      </c>
      <c r="H505" s="14">
        <v>16</v>
      </c>
      <c r="I505" s="14">
        <v>19</v>
      </c>
      <c r="J505" s="14">
        <v>177</v>
      </c>
      <c r="K505" s="14">
        <v>0</v>
      </c>
    </row>
    <row r="506" spans="1:11" x14ac:dyDescent="0.25">
      <c r="A506" s="14" t="s">
        <v>63</v>
      </c>
      <c r="B506" s="14" t="s">
        <v>63</v>
      </c>
      <c r="C506" s="14" t="s">
        <v>107</v>
      </c>
      <c r="D506" s="14" t="s">
        <v>63</v>
      </c>
      <c r="E506" s="14" t="s">
        <v>63</v>
      </c>
      <c r="F506" s="14" t="s">
        <v>191</v>
      </c>
      <c r="G506" s="1">
        <v>42215</v>
      </c>
      <c r="H506" s="14">
        <v>16</v>
      </c>
      <c r="I506" s="14">
        <v>19</v>
      </c>
      <c r="J506" s="14">
        <v>177</v>
      </c>
      <c r="K506" s="14">
        <v>0</v>
      </c>
    </row>
    <row r="507" spans="1:11" x14ac:dyDescent="0.25">
      <c r="A507" s="14" t="s">
        <v>63</v>
      </c>
      <c r="B507" s="14" t="s">
        <v>63</v>
      </c>
      <c r="C507" s="14" t="s">
        <v>107</v>
      </c>
      <c r="D507" s="14" t="s">
        <v>63</v>
      </c>
      <c r="E507" s="14" t="s">
        <v>63</v>
      </c>
      <c r="F507" s="14" t="s">
        <v>191</v>
      </c>
      <c r="G507" s="1">
        <v>42233</v>
      </c>
      <c r="H507" s="14">
        <v>16</v>
      </c>
      <c r="I507" s="14">
        <v>19</v>
      </c>
      <c r="J507" s="14">
        <v>198</v>
      </c>
      <c r="K507" s="14">
        <v>0</v>
      </c>
    </row>
    <row r="508" spans="1:11" x14ac:dyDescent="0.25">
      <c r="A508" s="14" t="s">
        <v>63</v>
      </c>
      <c r="B508" s="14" t="s">
        <v>63</v>
      </c>
      <c r="C508" s="14" t="s">
        <v>107</v>
      </c>
      <c r="D508" s="14" t="s">
        <v>63</v>
      </c>
      <c r="E508" s="14" t="s">
        <v>63</v>
      </c>
      <c r="F508" s="14" t="s">
        <v>191</v>
      </c>
      <c r="G508" s="1">
        <v>42234</v>
      </c>
      <c r="H508" s="14">
        <v>16</v>
      </c>
      <c r="I508" s="14">
        <v>19</v>
      </c>
      <c r="J508" s="14">
        <v>198</v>
      </c>
      <c r="K508" s="14">
        <v>0</v>
      </c>
    </row>
    <row r="509" spans="1:11" x14ac:dyDescent="0.25">
      <c r="A509" s="14" t="s">
        <v>63</v>
      </c>
      <c r="B509" s="14" t="s">
        <v>63</v>
      </c>
      <c r="C509" s="14" t="s">
        <v>107</v>
      </c>
      <c r="D509" s="14" t="s">
        <v>63</v>
      </c>
      <c r="E509" s="14" t="s">
        <v>63</v>
      </c>
      <c r="F509" s="14" t="s">
        <v>191</v>
      </c>
      <c r="G509" s="1">
        <v>42242</v>
      </c>
      <c r="H509" s="14">
        <v>16</v>
      </c>
      <c r="I509" s="14">
        <v>19</v>
      </c>
      <c r="J509" s="14"/>
      <c r="K509" s="14">
        <v>1</v>
      </c>
    </row>
    <row r="510" spans="1:11" x14ac:dyDescent="0.25">
      <c r="A510" s="14" t="s">
        <v>63</v>
      </c>
      <c r="B510" s="14" t="s">
        <v>63</v>
      </c>
      <c r="C510" s="14" t="s">
        <v>107</v>
      </c>
      <c r="D510" s="14" t="s">
        <v>63</v>
      </c>
      <c r="E510" s="14" t="s">
        <v>63</v>
      </c>
      <c r="F510" s="14" t="s">
        <v>191</v>
      </c>
      <c r="G510" s="1">
        <v>42243</v>
      </c>
      <c r="H510" s="14">
        <v>16</v>
      </c>
      <c r="I510" s="14">
        <v>19</v>
      </c>
      <c r="J510" s="14">
        <v>198</v>
      </c>
      <c r="K510" s="14">
        <v>0</v>
      </c>
    </row>
    <row r="511" spans="1:11" x14ac:dyDescent="0.25">
      <c r="A511" s="14" t="s">
        <v>63</v>
      </c>
      <c r="B511" s="14" t="s">
        <v>63</v>
      </c>
      <c r="C511" s="14" t="s">
        <v>107</v>
      </c>
      <c r="D511" s="14" t="s">
        <v>63</v>
      </c>
      <c r="E511" s="14" t="s">
        <v>63</v>
      </c>
      <c r="F511" s="14" t="s">
        <v>191</v>
      </c>
      <c r="G511" s="1">
        <v>42256</v>
      </c>
      <c r="H511" s="14">
        <v>16</v>
      </c>
      <c r="I511" s="14">
        <v>19</v>
      </c>
      <c r="J511" s="14">
        <v>195</v>
      </c>
      <c r="K511" s="14">
        <v>0</v>
      </c>
    </row>
    <row r="512" spans="1:11" x14ac:dyDescent="0.25">
      <c r="A512" s="14" t="s">
        <v>63</v>
      </c>
      <c r="B512" s="14" t="s">
        <v>63</v>
      </c>
      <c r="C512" s="14" t="s">
        <v>107</v>
      </c>
      <c r="D512" s="14" t="s">
        <v>63</v>
      </c>
      <c r="E512" s="14" t="s">
        <v>63</v>
      </c>
      <c r="F512" s="14" t="s">
        <v>191</v>
      </c>
      <c r="G512" s="1">
        <v>42257</v>
      </c>
      <c r="H512" s="14">
        <v>16</v>
      </c>
      <c r="I512" s="14">
        <v>19</v>
      </c>
      <c r="J512" s="14">
        <v>195</v>
      </c>
      <c r="K512" s="14">
        <v>0</v>
      </c>
    </row>
    <row r="513" spans="1:11" x14ac:dyDescent="0.25">
      <c r="A513" s="14" t="s">
        <v>63</v>
      </c>
      <c r="B513" s="14" t="s">
        <v>63</v>
      </c>
      <c r="C513" s="14" t="s">
        <v>107</v>
      </c>
      <c r="D513" s="14" t="s">
        <v>63</v>
      </c>
      <c r="E513" s="14" t="s">
        <v>63</v>
      </c>
      <c r="F513" s="14" t="s">
        <v>191</v>
      </c>
      <c r="G513" s="1">
        <v>42258</v>
      </c>
      <c r="H513" s="14">
        <v>16</v>
      </c>
      <c r="I513" s="14">
        <v>19</v>
      </c>
      <c r="J513" s="14">
        <v>195</v>
      </c>
      <c r="K513" s="14">
        <v>0</v>
      </c>
    </row>
    <row r="514" spans="1:11" x14ac:dyDescent="0.25">
      <c r="A514" s="14" t="s">
        <v>63</v>
      </c>
      <c r="B514" s="14" t="s">
        <v>63</v>
      </c>
      <c r="C514" s="14" t="s">
        <v>107</v>
      </c>
      <c r="D514" s="14" t="s">
        <v>63</v>
      </c>
      <c r="E514" s="14" t="s">
        <v>63</v>
      </c>
      <c r="F514" s="14" t="s">
        <v>191</v>
      </c>
      <c r="G514" s="1" t="s">
        <v>181</v>
      </c>
      <c r="H514" s="14">
        <v>16</v>
      </c>
      <c r="I514" s="14">
        <v>19</v>
      </c>
      <c r="J514" s="14">
        <v>196</v>
      </c>
      <c r="K514" s="14">
        <v>0</v>
      </c>
    </row>
    <row r="515" spans="1:11" x14ac:dyDescent="0.25">
      <c r="A515" s="14" t="s">
        <v>63</v>
      </c>
      <c r="B515" s="14" t="s">
        <v>63</v>
      </c>
      <c r="C515" s="14" t="s">
        <v>107</v>
      </c>
      <c r="D515" s="14" t="s">
        <v>63</v>
      </c>
      <c r="E515" s="14" t="s">
        <v>63</v>
      </c>
      <c r="F515" s="14" t="s">
        <v>192</v>
      </c>
      <c r="G515" s="1">
        <v>42163</v>
      </c>
      <c r="H515" s="14">
        <v>16</v>
      </c>
      <c r="I515" s="14">
        <v>19</v>
      </c>
      <c r="J515" s="14"/>
      <c r="K515" s="14">
        <v>1</v>
      </c>
    </row>
    <row r="516" spans="1:11" x14ac:dyDescent="0.25">
      <c r="A516" s="14" t="s">
        <v>63</v>
      </c>
      <c r="B516" s="14" t="s">
        <v>63</v>
      </c>
      <c r="C516" s="14" t="s">
        <v>107</v>
      </c>
      <c r="D516" s="14" t="s">
        <v>63</v>
      </c>
      <c r="E516" s="14" t="s">
        <v>63</v>
      </c>
      <c r="F516" s="14" t="s">
        <v>192</v>
      </c>
      <c r="G516" s="1">
        <v>42164</v>
      </c>
      <c r="H516" s="14">
        <v>15</v>
      </c>
      <c r="I516" s="14">
        <v>18</v>
      </c>
      <c r="J516" s="14"/>
      <c r="K516" s="14">
        <v>1</v>
      </c>
    </row>
    <row r="517" spans="1:11" x14ac:dyDescent="0.25">
      <c r="A517" s="14" t="s">
        <v>63</v>
      </c>
      <c r="B517" s="14" t="s">
        <v>63</v>
      </c>
      <c r="C517" s="14" t="s">
        <v>107</v>
      </c>
      <c r="D517" s="14" t="s">
        <v>63</v>
      </c>
      <c r="E517" s="14" t="s">
        <v>63</v>
      </c>
      <c r="F517" s="14" t="s">
        <v>192</v>
      </c>
      <c r="G517" s="1">
        <v>42164</v>
      </c>
      <c r="H517" s="14">
        <v>15</v>
      </c>
      <c r="I517" s="14">
        <v>19</v>
      </c>
      <c r="J517" s="14"/>
      <c r="K517" s="14">
        <v>1</v>
      </c>
    </row>
    <row r="518" spans="1:11" x14ac:dyDescent="0.25">
      <c r="A518" s="14" t="s">
        <v>63</v>
      </c>
      <c r="B518" s="14" t="s">
        <v>63</v>
      </c>
      <c r="C518" s="14" t="s">
        <v>107</v>
      </c>
      <c r="D518" s="14" t="s">
        <v>63</v>
      </c>
      <c r="E518" s="14" t="s">
        <v>63</v>
      </c>
      <c r="F518" s="14" t="s">
        <v>192</v>
      </c>
      <c r="G518" s="1">
        <v>42164</v>
      </c>
      <c r="H518" s="14">
        <v>16</v>
      </c>
      <c r="I518" s="14">
        <v>19</v>
      </c>
      <c r="J518" s="14">
        <v>45</v>
      </c>
      <c r="K518" s="14">
        <v>0</v>
      </c>
    </row>
    <row r="519" spans="1:11" x14ac:dyDescent="0.25">
      <c r="A519" s="14" t="s">
        <v>63</v>
      </c>
      <c r="B519" s="14" t="s">
        <v>63</v>
      </c>
      <c r="C519" s="14" t="s">
        <v>107</v>
      </c>
      <c r="D519" s="14" t="s">
        <v>63</v>
      </c>
      <c r="E519" s="14" t="s">
        <v>63</v>
      </c>
      <c r="F519" s="14" t="s">
        <v>192</v>
      </c>
      <c r="G519" s="1">
        <v>42167</v>
      </c>
      <c r="H519" s="14">
        <v>16</v>
      </c>
      <c r="I519" s="14">
        <v>19</v>
      </c>
      <c r="J519" s="14"/>
      <c r="K519" s="14">
        <v>1</v>
      </c>
    </row>
    <row r="520" spans="1:11" x14ac:dyDescent="0.25">
      <c r="A520" s="14" t="s">
        <v>63</v>
      </c>
      <c r="B520" s="14" t="s">
        <v>63</v>
      </c>
      <c r="C520" s="14" t="s">
        <v>107</v>
      </c>
      <c r="D520" s="14" t="s">
        <v>63</v>
      </c>
      <c r="E520" s="14" t="s">
        <v>63</v>
      </c>
      <c r="F520" s="14" t="s">
        <v>192</v>
      </c>
      <c r="G520" s="1">
        <v>42180</v>
      </c>
      <c r="H520" s="14">
        <v>16</v>
      </c>
      <c r="I520" s="14">
        <v>19</v>
      </c>
      <c r="J520" s="14"/>
      <c r="K520" s="14">
        <v>1</v>
      </c>
    </row>
    <row r="521" spans="1:11" x14ac:dyDescent="0.25">
      <c r="A521" s="14" t="s">
        <v>63</v>
      </c>
      <c r="B521" s="14" t="s">
        <v>63</v>
      </c>
      <c r="C521" s="14" t="s">
        <v>107</v>
      </c>
      <c r="D521" s="14" t="s">
        <v>63</v>
      </c>
      <c r="E521" s="14" t="s">
        <v>63</v>
      </c>
      <c r="F521" s="14" t="s">
        <v>192</v>
      </c>
      <c r="G521" s="1">
        <v>42181</v>
      </c>
      <c r="H521" s="14">
        <v>16</v>
      </c>
      <c r="I521" s="14">
        <v>19</v>
      </c>
      <c r="J521" s="14"/>
      <c r="K521" s="14">
        <v>1</v>
      </c>
    </row>
    <row r="522" spans="1:11" x14ac:dyDescent="0.25">
      <c r="A522" s="14" t="s">
        <v>63</v>
      </c>
      <c r="B522" s="14" t="s">
        <v>63</v>
      </c>
      <c r="C522" s="14" t="s">
        <v>107</v>
      </c>
      <c r="D522" s="14" t="s">
        <v>63</v>
      </c>
      <c r="E522" s="14" t="s">
        <v>63</v>
      </c>
      <c r="F522" s="14" t="s">
        <v>192</v>
      </c>
      <c r="G522" s="1">
        <v>42185</v>
      </c>
      <c r="H522" s="14">
        <v>16</v>
      </c>
      <c r="I522" s="14">
        <v>19</v>
      </c>
      <c r="J522" s="14"/>
      <c r="K522" s="14">
        <v>1</v>
      </c>
    </row>
    <row r="523" spans="1:11" x14ac:dyDescent="0.25">
      <c r="A523" s="14" t="s">
        <v>63</v>
      </c>
      <c r="B523" s="14" t="s">
        <v>63</v>
      </c>
      <c r="C523" s="14" t="s">
        <v>107</v>
      </c>
      <c r="D523" s="14" t="s">
        <v>63</v>
      </c>
      <c r="E523" s="14" t="s">
        <v>63</v>
      </c>
      <c r="F523" s="14" t="s">
        <v>192</v>
      </c>
      <c r="G523" s="1">
        <v>42186</v>
      </c>
      <c r="H523" s="14">
        <v>16</v>
      </c>
      <c r="I523" s="14">
        <v>19</v>
      </c>
      <c r="J523" s="14">
        <v>512</v>
      </c>
      <c r="K523" s="14">
        <v>0</v>
      </c>
    </row>
    <row r="524" spans="1:11" x14ac:dyDescent="0.25">
      <c r="A524" s="14" t="s">
        <v>63</v>
      </c>
      <c r="B524" s="14" t="s">
        <v>63</v>
      </c>
      <c r="C524" s="14" t="s">
        <v>107</v>
      </c>
      <c r="D524" s="14" t="s">
        <v>63</v>
      </c>
      <c r="E524" s="14" t="s">
        <v>63</v>
      </c>
      <c r="F524" s="14" t="s">
        <v>192</v>
      </c>
      <c r="G524" s="1">
        <v>42201</v>
      </c>
      <c r="H524" s="14">
        <v>17</v>
      </c>
      <c r="I524" s="14">
        <v>19</v>
      </c>
      <c r="J524" s="14">
        <v>375</v>
      </c>
      <c r="K524" s="14">
        <v>0</v>
      </c>
    </row>
    <row r="525" spans="1:11" x14ac:dyDescent="0.25">
      <c r="A525" s="14" t="s">
        <v>63</v>
      </c>
      <c r="B525" s="14" t="s">
        <v>63</v>
      </c>
      <c r="C525" s="14" t="s">
        <v>107</v>
      </c>
      <c r="D525" s="14" t="s">
        <v>63</v>
      </c>
      <c r="E525" s="14" t="s">
        <v>63</v>
      </c>
      <c r="F525" s="14" t="s">
        <v>192</v>
      </c>
      <c r="G525" s="1">
        <v>42213</v>
      </c>
      <c r="H525" s="14">
        <v>16</v>
      </c>
      <c r="I525" s="14">
        <v>19</v>
      </c>
      <c r="J525" s="14"/>
      <c r="K525" s="14">
        <v>1</v>
      </c>
    </row>
    <row r="526" spans="1:11" x14ac:dyDescent="0.25">
      <c r="A526" s="14" t="s">
        <v>63</v>
      </c>
      <c r="B526" s="14" t="s">
        <v>63</v>
      </c>
      <c r="C526" s="14" t="s">
        <v>107</v>
      </c>
      <c r="D526" s="14" t="s">
        <v>63</v>
      </c>
      <c r="E526" s="14" t="s">
        <v>63</v>
      </c>
      <c r="F526" s="14" t="s">
        <v>192</v>
      </c>
      <c r="G526" s="1">
        <v>42214</v>
      </c>
      <c r="H526" s="14">
        <v>16</v>
      </c>
      <c r="I526" s="14">
        <v>19</v>
      </c>
      <c r="J526" s="14">
        <v>512</v>
      </c>
      <c r="K526" s="14">
        <v>0</v>
      </c>
    </row>
    <row r="527" spans="1:11" x14ac:dyDescent="0.25">
      <c r="A527" s="14" t="s">
        <v>63</v>
      </c>
      <c r="B527" s="14" t="s">
        <v>63</v>
      </c>
      <c r="C527" s="14" t="s">
        <v>107</v>
      </c>
      <c r="D527" s="14" t="s">
        <v>63</v>
      </c>
      <c r="E527" s="14" t="s">
        <v>63</v>
      </c>
      <c r="F527" s="14" t="s">
        <v>192</v>
      </c>
      <c r="G527" s="1">
        <v>42215</v>
      </c>
      <c r="H527" s="14">
        <v>16</v>
      </c>
      <c r="I527" s="14">
        <v>19</v>
      </c>
      <c r="J527" s="14">
        <v>512</v>
      </c>
      <c r="K527" s="14">
        <v>0</v>
      </c>
    </row>
    <row r="528" spans="1:11" x14ac:dyDescent="0.25">
      <c r="A528" s="14" t="s">
        <v>63</v>
      </c>
      <c r="B528" s="14" t="s">
        <v>63</v>
      </c>
      <c r="C528" s="14" t="s">
        <v>107</v>
      </c>
      <c r="D528" s="14" t="s">
        <v>63</v>
      </c>
      <c r="E528" s="14" t="s">
        <v>63</v>
      </c>
      <c r="F528" s="14" t="s">
        <v>192</v>
      </c>
      <c r="G528" s="1">
        <v>42233</v>
      </c>
      <c r="H528" s="14">
        <v>16</v>
      </c>
      <c r="I528" s="14">
        <v>19</v>
      </c>
      <c r="J528" s="14">
        <v>475</v>
      </c>
      <c r="K528" s="14">
        <v>0</v>
      </c>
    </row>
    <row r="529" spans="1:11" x14ac:dyDescent="0.25">
      <c r="A529" s="14" t="s">
        <v>63</v>
      </c>
      <c r="B529" s="14" t="s">
        <v>63</v>
      </c>
      <c r="C529" s="14" t="s">
        <v>107</v>
      </c>
      <c r="D529" s="14" t="s">
        <v>63</v>
      </c>
      <c r="E529" s="14" t="s">
        <v>63</v>
      </c>
      <c r="F529" s="14" t="s">
        <v>192</v>
      </c>
      <c r="G529" s="1">
        <v>42234</v>
      </c>
      <c r="H529" s="14">
        <v>16</v>
      </c>
      <c r="I529" s="14">
        <v>19</v>
      </c>
      <c r="J529" s="14">
        <v>475</v>
      </c>
      <c r="K529" s="14">
        <v>0</v>
      </c>
    </row>
    <row r="530" spans="1:11" x14ac:dyDescent="0.25">
      <c r="A530" s="14" t="s">
        <v>63</v>
      </c>
      <c r="B530" s="14" t="s">
        <v>63</v>
      </c>
      <c r="C530" s="14" t="s">
        <v>107</v>
      </c>
      <c r="D530" s="14" t="s">
        <v>63</v>
      </c>
      <c r="E530" s="14" t="s">
        <v>63</v>
      </c>
      <c r="F530" s="14" t="s">
        <v>192</v>
      </c>
      <c r="G530" s="1">
        <v>42242</v>
      </c>
      <c r="H530" s="14">
        <v>16</v>
      </c>
      <c r="I530" s="14">
        <v>19</v>
      </c>
      <c r="J530" s="14">
        <v>475</v>
      </c>
      <c r="K530" s="14">
        <v>0</v>
      </c>
    </row>
    <row r="531" spans="1:11" x14ac:dyDescent="0.25">
      <c r="A531" s="14" t="s">
        <v>63</v>
      </c>
      <c r="B531" s="14" t="s">
        <v>63</v>
      </c>
      <c r="C531" s="14" t="s">
        <v>107</v>
      </c>
      <c r="D531" s="14" t="s">
        <v>63</v>
      </c>
      <c r="E531" s="14" t="s">
        <v>63</v>
      </c>
      <c r="F531" s="14" t="s">
        <v>192</v>
      </c>
      <c r="G531" s="1">
        <v>42243</v>
      </c>
      <c r="H531" s="14">
        <v>16</v>
      </c>
      <c r="I531" s="14">
        <v>19</v>
      </c>
      <c r="J531" s="14">
        <v>475</v>
      </c>
      <c r="K531" s="14">
        <v>0</v>
      </c>
    </row>
    <row r="532" spans="1:11" x14ac:dyDescent="0.25">
      <c r="A532" s="14" t="s">
        <v>63</v>
      </c>
      <c r="B532" s="14" t="s">
        <v>63</v>
      </c>
      <c r="C532" s="14" t="s">
        <v>107</v>
      </c>
      <c r="D532" s="14" t="s">
        <v>63</v>
      </c>
      <c r="E532" s="14" t="s">
        <v>63</v>
      </c>
      <c r="F532" s="14" t="s">
        <v>192</v>
      </c>
      <c r="G532" s="1">
        <v>42256</v>
      </c>
      <c r="H532" s="14">
        <v>16</v>
      </c>
      <c r="I532" s="14">
        <v>19</v>
      </c>
      <c r="J532" s="14">
        <v>457</v>
      </c>
      <c r="K532" s="14">
        <v>0</v>
      </c>
    </row>
    <row r="533" spans="1:11" x14ac:dyDescent="0.25">
      <c r="A533" s="14" t="s">
        <v>63</v>
      </c>
      <c r="B533" s="14" t="s">
        <v>63</v>
      </c>
      <c r="C533" s="14" t="s">
        <v>107</v>
      </c>
      <c r="D533" s="14" t="s">
        <v>63</v>
      </c>
      <c r="E533" s="14" t="s">
        <v>63</v>
      </c>
      <c r="F533" s="14" t="s">
        <v>192</v>
      </c>
      <c r="G533" s="1">
        <v>42257</v>
      </c>
      <c r="H533" s="14">
        <v>16</v>
      </c>
      <c r="I533" s="14">
        <v>19</v>
      </c>
      <c r="J533" s="14">
        <v>457</v>
      </c>
      <c r="K533" s="14">
        <v>0</v>
      </c>
    </row>
    <row r="534" spans="1:11" x14ac:dyDescent="0.25">
      <c r="A534" s="14" t="s">
        <v>63</v>
      </c>
      <c r="B534" s="14" t="s">
        <v>63</v>
      </c>
      <c r="C534" s="14" t="s">
        <v>107</v>
      </c>
      <c r="D534" s="14" t="s">
        <v>63</v>
      </c>
      <c r="E534" s="14" t="s">
        <v>63</v>
      </c>
      <c r="F534" s="14" t="s">
        <v>192</v>
      </c>
      <c r="G534" s="1">
        <v>42258</v>
      </c>
      <c r="H534" s="14">
        <v>16</v>
      </c>
      <c r="I534" s="14">
        <v>19</v>
      </c>
      <c r="J534" s="14">
        <v>457</v>
      </c>
      <c r="K534" s="14">
        <v>0</v>
      </c>
    </row>
    <row r="535" spans="1:11" x14ac:dyDescent="0.25">
      <c r="A535" s="14" t="s">
        <v>63</v>
      </c>
      <c r="B535" s="14" t="s">
        <v>63</v>
      </c>
      <c r="C535" s="14" t="s">
        <v>107</v>
      </c>
      <c r="D535" s="14" t="s">
        <v>63</v>
      </c>
      <c r="E535" s="14" t="s">
        <v>63</v>
      </c>
      <c r="F535" s="14" t="s">
        <v>192</v>
      </c>
      <c r="G535" s="1" t="s">
        <v>181</v>
      </c>
      <c r="H535" s="14">
        <v>16</v>
      </c>
      <c r="I535" s="14">
        <v>19</v>
      </c>
      <c r="J535" s="14">
        <v>454</v>
      </c>
      <c r="K535" s="14">
        <v>0</v>
      </c>
    </row>
    <row r="536" spans="1:11" x14ac:dyDescent="0.25">
      <c r="A536" s="14" t="s">
        <v>63</v>
      </c>
      <c r="B536" s="14" t="s">
        <v>63</v>
      </c>
      <c r="C536" s="14" t="s">
        <v>108</v>
      </c>
      <c r="D536" s="14" t="s">
        <v>63</v>
      </c>
      <c r="E536" s="14" t="s">
        <v>63</v>
      </c>
      <c r="F536" s="14" t="s">
        <v>191</v>
      </c>
      <c r="G536" s="1">
        <v>42167</v>
      </c>
      <c r="H536" s="14">
        <v>16</v>
      </c>
      <c r="I536" s="14">
        <v>19</v>
      </c>
      <c r="J536" s="14"/>
      <c r="K536" s="14">
        <v>1</v>
      </c>
    </row>
    <row r="537" spans="1:11" x14ac:dyDescent="0.25">
      <c r="A537" s="14" t="s">
        <v>63</v>
      </c>
      <c r="B537" s="14" t="s">
        <v>63</v>
      </c>
      <c r="C537" s="14" t="s">
        <v>108</v>
      </c>
      <c r="D537" s="14" t="s">
        <v>63</v>
      </c>
      <c r="E537" s="14" t="s">
        <v>63</v>
      </c>
      <c r="F537" s="14" t="s">
        <v>191</v>
      </c>
      <c r="G537" s="1">
        <v>42180</v>
      </c>
      <c r="H537" s="14">
        <v>16</v>
      </c>
      <c r="I537" s="14">
        <v>19</v>
      </c>
      <c r="J537" s="14"/>
      <c r="K537" s="14">
        <v>1</v>
      </c>
    </row>
    <row r="538" spans="1:11" x14ac:dyDescent="0.25">
      <c r="A538" s="14" t="s">
        <v>63</v>
      </c>
      <c r="B538" s="14" t="s">
        <v>63</v>
      </c>
      <c r="C538" s="14" t="s">
        <v>108</v>
      </c>
      <c r="D538" s="14" t="s">
        <v>63</v>
      </c>
      <c r="E538" s="14" t="s">
        <v>63</v>
      </c>
      <c r="F538" s="14" t="s">
        <v>191</v>
      </c>
      <c r="G538" s="1">
        <v>42181</v>
      </c>
      <c r="H538" s="14">
        <v>16</v>
      </c>
      <c r="I538" s="14">
        <v>19</v>
      </c>
      <c r="J538" s="14"/>
      <c r="K538" s="14">
        <v>1</v>
      </c>
    </row>
    <row r="539" spans="1:11" x14ac:dyDescent="0.25">
      <c r="A539" s="14" t="s">
        <v>63</v>
      </c>
      <c r="B539" s="14" t="s">
        <v>63</v>
      </c>
      <c r="C539" s="14" t="s">
        <v>108</v>
      </c>
      <c r="D539" s="14" t="s">
        <v>63</v>
      </c>
      <c r="E539" s="14" t="s">
        <v>63</v>
      </c>
      <c r="F539" s="14" t="s">
        <v>191</v>
      </c>
      <c r="G539" s="1">
        <v>42185</v>
      </c>
      <c r="H539" s="14">
        <v>16</v>
      </c>
      <c r="I539" s="14">
        <v>19</v>
      </c>
      <c r="J539" s="14"/>
      <c r="K539" s="14">
        <v>1</v>
      </c>
    </row>
    <row r="540" spans="1:11" x14ac:dyDescent="0.25">
      <c r="A540" s="14" t="s">
        <v>63</v>
      </c>
      <c r="B540" s="14" t="s">
        <v>63</v>
      </c>
      <c r="C540" s="14" t="s">
        <v>108</v>
      </c>
      <c r="D540" s="14" t="s">
        <v>63</v>
      </c>
      <c r="E540" s="14" t="s">
        <v>63</v>
      </c>
      <c r="F540" s="14" t="s">
        <v>191</v>
      </c>
      <c r="G540" s="1">
        <v>42186</v>
      </c>
      <c r="H540" s="14">
        <v>16</v>
      </c>
      <c r="I540" s="14">
        <v>19</v>
      </c>
      <c r="J540" s="14"/>
      <c r="K540" s="14">
        <v>1</v>
      </c>
    </row>
    <row r="541" spans="1:11" x14ac:dyDescent="0.25">
      <c r="A541" s="14" t="s">
        <v>63</v>
      </c>
      <c r="B541" s="14" t="s">
        <v>63</v>
      </c>
      <c r="C541" s="14" t="s">
        <v>108</v>
      </c>
      <c r="D541" s="14" t="s">
        <v>63</v>
      </c>
      <c r="E541" s="14" t="s">
        <v>63</v>
      </c>
      <c r="F541" s="14" t="s">
        <v>191</v>
      </c>
      <c r="G541" s="1">
        <v>42201</v>
      </c>
      <c r="H541" s="14">
        <v>17</v>
      </c>
      <c r="I541" s="14">
        <v>19</v>
      </c>
      <c r="J541" s="14"/>
      <c r="K541" s="14">
        <v>1</v>
      </c>
    </row>
    <row r="542" spans="1:11" x14ac:dyDescent="0.25">
      <c r="A542" s="14" t="s">
        <v>63</v>
      </c>
      <c r="B542" s="14" t="s">
        <v>63</v>
      </c>
      <c r="C542" s="14" t="s">
        <v>108</v>
      </c>
      <c r="D542" s="14" t="s">
        <v>63</v>
      </c>
      <c r="E542" s="14" t="s">
        <v>63</v>
      </c>
      <c r="F542" s="14" t="s">
        <v>191</v>
      </c>
      <c r="G542" s="1">
        <v>42213</v>
      </c>
      <c r="H542" s="14">
        <v>16</v>
      </c>
      <c r="I542" s="14">
        <v>19</v>
      </c>
      <c r="J542" s="14"/>
      <c r="K542" s="14">
        <v>1</v>
      </c>
    </row>
    <row r="543" spans="1:11" x14ac:dyDescent="0.25">
      <c r="A543" s="14" t="s">
        <v>63</v>
      </c>
      <c r="B543" s="14" t="s">
        <v>63</v>
      </c>
      <c r="C543" s="14" t="s">
        <v>108</v>
      </c>
      <c r="D543" s="14" t="s">
        <v>63</v>
      </c>
      <c r="E543" s="14" t="s">
        <v>63</v>
      </c>
      <c r="F543" s="14" t="s">
        <v>191</v>
      </c>
      <c r="G543" s="1">
        <v>42214</v>
      </c>
      <c r="H543" s="14">
        <v>16</v>
      </c>
      <c r="I543" s="14">
        <v>19</v>
      </c>
      <c r="J543" s="14"/>
      <c r="K543" s="14">
        <v>1</v>
      </c>
    </row>
    <row r="544" spans="1:11" x14ac:dyDescent="0.25">
      <c r="A544" s="14" t="s">
        <v>63</v>
      </c>
      <c r="B544" s="14" t="s">
        <v>63</v>
      </c>
      <c r="C544" s="14" t="s">
        <v>108</v>
      </c>
      <c r="D544" s="14" t="s">
        <v>63</v>
      </c>
      <c r="E544" s="14" t="s">
        <v>63</v>
      </c>
      <c r="F544" s="14" t="s">
        <v>191</v>
      </c>
      <c r="G544" s="1">
        <v>42215</v>
      </c>
      <c r="H544" s="14">
        <v>16</v>
      </c>
      <c r="I544" s="14">
        <v>19</v>
      </c>
      <c r="J544" s="14"/>
      <c r="K544" s="14">
        <v>1</v>
      </c>
    </row>
    <row r="545" spans="1:11" x14ac:dyDescent="0.25">
      <c r="A545" s="14" t="s">
        <v>63</v>
      </c>
      <c r="B545" s="14" t="s">
        <v>63</v>
      </c>
      <c r="C545" s="14" t="s">
        <v>108</v>
      </c>
      <c r="D545" s="14" t="s">
        <v>63</v>
      </c>
      <c r="E545" s="14" t="s">
        <v>63</v>
      </c>
      <c r="F545" s="14" t="s">
        <v>191</v>
      </c>
      <c r="G545" s="1">
        <v>42233</v>
      </c>
      <c r="H545" s="14">
        <v>16</v>
      </c>
      <c r="I545" s="14">
        <v>19</v>
      </c>
      <c r="J545" s="14"/>
      <c r="K545" s="14">
        <v>1</v>
      </c>
    </row>
    <row r="546" spans="1:11" x14ac:dyDescent="0.25">
      <c r="A546" s="14" t="s">
        <v>63</v>
      </c>
      <c r="B546" s="14" t="s">
        <v>63</v>
      </c>
      <c r="C546" s="14" t="s">
        <v>108</v>
      </c>
      <c r="D546" s="14" t="s">
        <v>63</v>
      </c>
      <c r="E546" s="14" t="s">
        <v>63</v>
      </c>
      <c r="F546" s="14" t="s">
        <v>191</v>
      </c>
      <c r="G546" s="1">
        <v>42234</v>
      </c>
      <c r="H546" s="14">
        <v>16</v>
      </c>
      <c r="I546" s="14">
        <v>19</v>
      </c>
      <c r="J546" s="14"/>
      <c r="K546" s="14">
        <v>1</v>
      </c>
    </row>
    <row r="547" spans="1:11" x14ac:dyDescent="0.25">
      <c r="A547" s="14" t="s">
        <v>63</v>
      </c>
      <c r="B547" s="14" t="s">
        <v>63</v>
      </c>
      <c r="C547" s="14" t="s">
        <v>108</v>
      </c>
      <c r="D547" s="14" t="s">
        <v>63</v>
      </c>
      <c r="E547" s="14" t="s">
        <v>63</v>
      </c>
      <c r="F547" s="14" t="s">
        <v>191</v>
      </c>
      <c r="G547" s="1">
        <v>42242</v>
      </c>
      <c r="H547" s="14">
        <v>16</v>
      </c>
      <c r="I547" s="14">
        <v>19</v>
      </c>
      <c r="J547" s="14"/>
      <c r="K547" s="14">
        <v>1</v>
      </c>
    </row>
    <row r="548" spans="1:11" x14ac:dyDescent="0.25">
      <c r="A548" s="14" t="s">
        <v>63</v>
      </c>
      <c r="B548" s="14" t="s">
        <v>63</v>
      </c>
      <c r="C548" s="14" t="s">
        <v>108</v>
      </c>
      <c r="D548" s="14" t="s">
        <v>63</v>
      </c>
      <c r="E548" s="14" t="s">
        <v>63</v>
      </c>
      <c r="F548" s="14" t="s">
        <v>191</v>
      </c>
      <c r="G548" s="1">
        <v>42243</v>
      </c>
      <c r="H548" s="14">
        <v>16</v>
      </c>
      <c r="I548" s="14">
        <v>19</v>
      </c>
      <c r="J548" s="14"/>
      <c r="K548" s="14">
        <v>1</v>
      </c>
    </row>
    <row r="549" spans="1:11" x14ac:dyDescent="0.25">
      <c r="A549" s="14" t="s">
        <v>63</v>
      </c>
      <c r="B549" s="14" t="s">
        <v>63</v>
      </c>
      <c r="C549" s="14" t="s">
        <v>108</v>
      </c>
      <c r="D549" s="14" t="s">
        <v>63</v>
      </c>
      <c r="E549" s="14" t="s">
        <v>63</v>
      </c>
      <c r="F549" s="14" t="s">
        <v>191</v>
      </c>
      <c r="G549" s="1">
        <v>42256</v>
      </c>
      <c r="H549" s="14">
        <v>16</v>
      </c>
      <c r="I549" s="14">
        <v>19</v>
      </c>
      <c r="J549" s="14"/>
      <c r="K549" s="14">
        <v>1</v>
      </c>
    </row>
    <row r="550" spans="1:11" x14ac:dyDescent="0.25">
      <c r="A550" s="14" t="s">
        <v>63</v>
      </c>
      <c r="B550" s="14" t="s">
        <v>63</v>
      </c>
      <c r="C550" s="14" t="s">
        <v>108</v>
      </c>
      <c r="D550" s="14" t="s">
        <v>63</v>
      </c>
      <c r="E550" s="14" t="s">
        <v>63</v>
      </c>
      <c r="F550" s="14" t="s">
        <v>191</v>
      </c>
      <c r="G550" s="1">
        <v>42257</v>
      </c>
      <c r="H550" s="14">
        <v>16</v>
      </c>
      <c r="I550" s="14">
        <v>19</v>
      </c>
      <c r="J550" s="14"/>
      <c r="K550" s="14">
        <v>1</v>
      </c>
    </row>
    <row r="551" spans="1:11" x14ac:dyDescent="0.25">
      <c r="A551" s="14" t="s">
        <v>63</v>
      </c>
      <c r="B551" s="14" t="s">
        <v>63</v>
      </c>
      <c r="C551" s="14" t="s">
        <v>108</v>
      </c>
      <c r="D551" s="14" t="s">
        <v>63</v>
      </c>
      <c r="E551" s="14" t="s">
        <v>63</v>
      </c>
      <c r="F551" s="14" t="s">
        <v>191</v>
      </c>
      <c r="G551" s="1">
        <v>42258</v>
      </c>
      <c r="H551" s="14">
        <v>16</v>
      </c>
      <c r="I551" s="14">
        <v>19</v>
      </c>
      <c r="J551" s="14"/>
      <c r="K551" s="14">
        <v>1</v>
      </c>
    </row>
    <row r="552" spans="1:11" x14ac:dyDescent="0.25">
      <c r="A552" s="14" t="s">
        <v>63</v>
      </c>
      <c r="B552" s="14" t="s">
        <v>63</v>
      </c>
      <c r="C552" s="14" t="s">
        <v>108</v>
      </c>
      <c r="D552" s="14" t="s">
        <v>63</v>
      </c>
      <c r="E552" s="14" t="s">
        <v>63</v>
      </c>
      <c r="F552" s="14" t="s">
        <v>191</v>
      </c>
      <c r="G552" s="1" t="s">
        <v>181</v>
      </c>
      <c r="H552" s="14">
        <v>16</v>
      </c>
      <c r="I552" s="14">
        <v>19</v>
      </c>
      <c r="J552" s="14"/>
      <c r="K552" s="14">
        <v>1</v>
      </c>
    </row>
    <row r="553" spans="1:11" x14ac:dyDescent="0.25">
      <c r="A553" s="14" t="s">
        <v>63</v>
      </c>
      <c r="B553" s="14" t="s">
        <v>63</v>
      </c>
      <c r="C553" s="14" t="s">
        <v>108</v>
      </c>
      <c r="D553" s="14" t="s">
        <v>63</v>
      </c>
      <c r="E553" s="14" t="s">
        <v>63</v>
      </c>
      <c r="F553" s="14" t="s">
        <v>192</v>
      </c>
      <c r="G553" s="1">
        <v>42163</v>
      </c>
      <c r="H553" s="14">
        <v>16</v>
      </c>
      <c r="I553" s="14">
        <v>19</v>
      </c>
      <c r="J553" s="14">
        <v>114</v>
      </c>
      <c r="K553" s="14">
        <v>0</v>
      </c>
    </row>
    <row r="554" spans="1:11" x14ac:dyDescent="0.25">
      <c r="A554" s="14" t="s">
        <v>63</v>
      </c>
      <c r="B554" s="14" t="s">
        <v>63</v>
      </c>
      <c r="C554" s="14" t="s">
        <v>108</v>
      </c>
      <c r="D554" s="14" t="s">
        <v>63</v>
      </c>
      <c r="E554" s="14" t="s">
        <v>63</v>
      </c>
      <c r="F554" s="14" t="s">
        <v>192</v>
      </c>
      <c r="G554" s="1">
        <v>42164</v>
      </c>
      <c r="H554" s="14">
        <v>15</v>
      </c>
      <c r="I554" s="14">
        <v>18</v>
      </c>
      <c r="J554" s="14"/>
      <c r="K554" s="14">
        <v>1</v>
      </c>
    </row>
    <row r="555" spans="1:11" x14ac:dyDescent="0.25">
      <c r="A555" s="14" t="s">
        <v>63</v>
      </c>
      <c r="B555" s="14" t="s">
        <v>63</v>
      </c>
      <c r="C555" s="14" t="s">
        <v>108</v>
      </c>
      <c r="D555" s="14" t="s">
        <v>63</v>
      </c>
      <c r="E555" s="14" t="s">
        <v>63</v>
      </c>
      <c r="F555" s="14" t="s">
        <v>192</v>
      </c>
      <c r="G555" s="1">
        <v>42164</v>
      </c>
      <c r="H555" s="14">
        <v>15</v>
      </c>
      <c r="I555" s="14">
        <v>19</v>
      </c>
      <c r="J555" s="14"/>
      <c r="K555" s="14">
        <v>1</v>
      </c>
    </row>
    <row r="556" spans="1:11" x14ac:dyDescent="0.25">
      <c r="A556" s="14" t="s">
        <v>63</v>
      </c>
      <c r="B556" s="14" t="s">
        <v>63</v>
      </c>
      <c r="C556" s="14" t="s">
        <v>108</v>
      </c>
      <c r="D556" s="14" t="s">
        <v>63</v>
      </c>
      <c r="E556" s="14" t="s">
        <v>63</v>
      </c>
      <c r="F556" s="14" t="s">
        <v>192</v>
      </c>
      <c r="G556" s="1">
        <v>42164</v>
      </c>
      <c r="H556" s="14">
        <v>16</v>
      </c>
      <c r="I556" s="14">
        <v>19</v>
      </c>
      <c r="J556" s="14"/>
      <c r="K556" s="14">
        <v>1</v>
      </c>
    </row>
    <row r="557" spans="1:11" x14ac:dyDescent="0.25">
      <c r="A557" s="14" t="s">
        <v>63</v>
      </c>
      <c r="B557" s="14" t="s">
        <v>63</v>
      </c>
      <c r="C557" s="14" t="s">
        <v>108</v>
      </c>
      <c r="D557" s="14" t="s">
        <v>63</v>
      </c>
      <c r="E557" s="14" t="s">
        <v>63</v>
      </c>
      <c r="F557" s="14" t="s">
        <v>192</v>
      </c>
      <c r="G557" s="1">
        <v>42167</v>
      </c>
      <c r="H557" s="14">
        <v>16</v>
      </c>
      <c r="I557" s="14">
        <v>19</v>
      </c>
      <c r="J557" s="14">
        <v>114</v>
      </c>
      <c r="K557" s="14">
        <v>0</v>
      </c>
    </row>
    <row r="558" spans="1:11" x14ac:dyDescent="0.25">
      <c r="A558" s="14" t="s">
        <v>63</v>
      </c>
      <c r="B558" s="14" t="s">
        <v>63</v>
      </c>
      <c r="C558" s="14" t="s">
        <v>108</v>
      </c>
      <c r="D558" s="14" t="s">
        <v>63</v>
      </c>
      <c r="E558" s="14" t="s">
        <v>63</v>
      </c>
      <c r="F558" s="14" t="s">
        <v>192</v>
      </c>
      <c r="G558" s="1">
        <v>42180</v>
      </c>
      <c r="H558" s="14">
        <v>16</v>
      </c>
      <c r="I558" s="14">
        <v>19</v>
      </c>
      <c r="J558" s="14">
        <v>114</v>
      </c>
      <c r="K558" s="14">
        <v>0</v>
      </c>
    </row>
    <row r="559" spans="1:11" x14ac:dyDescent="0.25">
      <c r="A559" s="14" t="s">
        <v>63</v>
      </c>
      <c r="B559" s="14" t="s">
        <v>63</v>
      </c>
      <c r="C559" s="14" t="s">
        <v>108</v>
      </c>
      <c r="D559" s="14" t="s">
        <v>63</v>
      </c>
      <c r="E559" s="14" t="s">
        <v>63</v>
      </c>
      <c r="F559" s="14" t="s">
        <v>192</v>
      </c>
      <c r="G559" s="1">
        <v>42181</v>
      </c>
      <c r="H559" s="14">
        <v>16</v>
      </c>
      <c r="I559" s="14">
        <v>19</v>
      </c>
      <c r="J559" s="14">
        <v>114</v>
      </c>
      <c r="K559" s="14">
        <v>0</v>
      </c>
    </row>
    <row r="560" spans="1:11" x14ac:dyDescent="0.25">
      <c r="A560" s="14" t="s">
        <v>63</v>
      </c>
      <c r="B560" s="14" t="s">
        <v>63</v>
      </c>
      <c r="C560" s="14" t="s">
        <v>108</v>
      </c>
      <c r="D560" s="14" t="s">
        <v>63</v>
      </c>
      <c r="E560" s="14" t="s">
        <v>63</v>
      </c>
      <c r="F560" s="14" t="s">
        <v>192</v>
      </c>
      <c r="G560" s="1">
        <v>42185</v>
      </c>
      <c r="H560" s="14">
        <v>16</v>
      </c>
      <c r="I560" s="14">
        <v>19</v>
      </c>
      <c r="J560" s="14">
        <v>114</v>
      </c>
      <c r="K560" s="14">
        <v>0</v>
      </c>
    </row>
    <row r="561" spans="1:11" x14ac:dyDescent="0.25">
      <c r="A561" s="14" t="s">
        <v>63</v>
      </c>
      <c r="B561" s="14" t="s">
        <v>63</v>
      </c>
      <c r="C561" s="14" t="s">
        <v>108</v>
      </c>
      <c r="D561" s="14" t="s">
        <v>63</v>
      </c>
      <c r="E561" s="14" t="s">
        <v>63</v>
      </c>
      <c r="F561" s="14" t="s">
        <v>192</v>
      </c>
      <c r="G561" s="1">
        <v>42186</v>
      </c>
      <c r="H561" s="14">
        <v>16</v>
      </c>
      <c r="I561" s="14">
        <v>19</v>
      </c>
      <c r="J561" s="14">
        <v>121</v>
      </c>
      <c r="K561" s="14">
        <v>0</v>
      </c>
    </row>
    <row r="562" spans="1:11" x14ac:dyDescent="0.25">
      <c r="A562" s="14" t="s">
        <v>63</v>
      </c>
      <c r="B562" s="14" t="s">
        <v>63</v>
      </c>
      <c r="C562" s="14" t="s">
        <v>108</v>
      </c>
      <c r="D562" s="14" t="s">
        <v>63</v>
      </c>
      <c r="E562" s="14" t="s">
        <v>63</v>
      </c>
      <c r="F562" s="14" t="s">
        <v>192</v>
      </c>
      <c r="G562" s="1">
        <v>42201</v>
      </c>
      <c r="H562" s="14">
        <v>17</v>
      </c>
      <c r="I562" s="14">
        <v>19</v>
      </c>
      <c r="J562" s="14">
        <v>75</v>
      </c>
      <c r="K562" s="14">
        <v>0</v>
      </c>
    </row>
    <row r="563" spans="1:11" x14ac:dyDescent="0.25">
      <c r="A563" s="14" t="s">
        <v>63</v>
      </c>
      <c r="B563" s="14" t="s">
        <v>63</v>
      </c>
      <c r="C563" s="14" t="s">
        <v>108</v>
      </c>
      <c r="D563" s="14" t="s">
        <v>63</v>
      </c>
      <c r="E563" s="14" t="s">
        <v>63</v>
      </c>
      <c r="F563" s="14" t="s">
        <v>192</v>
      </c>
      <c r="G563" s="1">
        <v>42213</v>
      </c>
      <c r="H563" s="14">
        <v>16</v>
      </c>
      <c r="I563" s="14">
        <v>19</v>
      </c>
      <c r="J563" s="14">
        <v>121</v>
      </c>
      <c r="K563" s="14">
        <v>0</v>
      </c>
    </row>
    <row r="564" spans="1:11" x14ac:dyDescent="0.25">
      <c r="A564" s="14" t="s">
        <v>63</v>
      </c>
      <c r="B564" s="14" t="s">
        <v>63</v>
      </c>
      <c r="C564" s="14" t="s">
        <v>108</v>
      </c>
      <c r="D564" s="14" t="s">
        <v>63</v>
      </c>
      <c r="E564" s="14" t="s">
        <v>63</v>
      </c>
      <c r="F564" s="14" t="s">
        <v>192</v>
      </c>
      <c r="G564" s="1">
        <v>42214</v>
      </c>
      <c r="H564" s="14">
        <v>16</v>
      </c>
      <c r="I564" s="14">
        <v>19</v>
      </c>
      <c r="J564" s="14">
        <v>121</v>
      </c>
      <c r="K564" s="14">
        <v>0</v>
      </c>
    </row>
    <row r="565" spans="1:11" x14ac:dyDescent="0.25">
      <c r="A565" s="14" t="s">
        <v>63</v>
      </c>
      <c r="B565" s="14" t="s">
        <v>63</v>
      </c>
      <c r="C565" s="14" t="s">
        <v>108</v>
      </c>
      <c r="D565" s="14" t="s">
        <v>63</v>
      </c>
      <c r="E565" s="14" t="s">
        <v>63</v>
      </c>
      <c r="F565" s="14" t="s">
        <v>192</v>
      </c>
      <c r="G565" s="1">
        <v>42215</v>
      </c>
      <c r="H565" s="14">
        <v>16</v>
      </c>
      <c r="I565" s="14">
        <v>19</v>
      </c>
      <c r="J565" s="14">
        <v>121</v>
      </c>
      <c r="K565" s="14">
        <v>0</v>
      </c>
    </row>
    <row r="566" spans="1:11" x14ac:dyDescent="0.25">
      <c r="A566" s="14" t="s">
        <v>63</v>
      </c>
      <c r="B566" s="14" t="s">
        <v>63</v>
      </c>
      <c r="C566" s="14" t="s">
        <v>108</v>
      </c>
      <c r="D566" s="14" t="s">
        <v>63</v>
      </c>
      <c r="E566" s="14" t="s">
        <v>63</v>
      </c>
      <c r="F566" s="14" t="s">
        <v>192</v>
      </c>
      <c r="G566" s="1">
        <v>42233</v>
      </c>
      <c r="H566" s="14">
        <v>16</v>
      </c>
      <c r="I566" s="14">
        <v>19</v>
      </c>
      <c r="J566" s="14">
        <v>114</v>
      </c>
      <c r="K566" s="14">
        <v>0</v>
      </c>
    </row>
    <row r="567" spans="1:11" x14ac:dyDescent="0.25">
      <c r="A567" s="14" t="s">
        <v>63</v>
      </c>
      <c r="B567" s="14" t="s">
        <v>63</v>
      </c>
      <c r="C567" s="14" t="s">
        <v>108</v>
      </c>
      <c r="D567" s="14" t="s">
        <v>63</v>
      </c>
      <c r="E567" s="14" t="s">
        <v>63</v>
      </c>
      <c r="F567" s="14" t="s">
        <v>192</v>
      </c>
      <c r="G567" s="1">
        <v>42234</v>
      </c>
      <c r="H567" s="14">
        <v>16</v>
      </c>
      <c r="I567" s="14">
        <v>19</v>
      </c>
      <c r="J567" s="14">
        <v>114</v>
      </c>
      <c r="K567" s="14">
        <v>0</v>
      </c>
    </row>
    <row r="568" spans="1:11" x14ac:dyDescent="0.25">
      <c r="A568" s="14" t="s">
        <v>63</v>
      </c>
      <c r="B568" s="14" t="s">
        <v>63</v>
      </c>
      <c r="C568" s="14" t="s">
        <v>108</v>
      </c>
      <c r="D568" s="14" t="s">
        <v>63</v>
      </c>
      <c r="E568" s="14" t="s">
        <v>63</v>
      </c>
      <c r="F568" s="14" t="s">
        <v>192</v>
      </c>
      <c r="G568" s="1">
        <v>42242</v>
      </c>
      <c r="H568" s="14">
        <v>16</v>
      </c>
      <c r="I568" s="14">
        <v>19</v>
      </c>
      <c r="J568" s="14">
        <v>114</v>
      </c>
      <c r="K568" s="14">
        <v>0</v>
      </c>
    </row>
    <row r="569" spans="1:11" x14ac:dyDescent="0.25">
      <c r="A569" s="14" t="s">
        <v>63</v>
      </c>
      <c r="B569" s="14" t="s">
        <v>63</v>
      </c>
      <c r="C569" s="14" t="s">
        <v>108</v>
      </c>
      <c r="D569" s="14" t="s">
        <v>63</v>
      </c>
      <c r="E569" s="14" t="s">
        <v>63</v>
      </c>
      <c r="F569" s="14" t="s">
        <v>192</v>
      </c>
      <c r="G569" s="1">
        <v>42243</v>
      </c>
      <c r="H569" s="14">
        <v>16</v>
      </c>
      <c r="I569" s="14">
        <v>19</v>
      </c>
      <c r="J569" s="14">
        <v>114</v>
      </c>
      <c r="K569" s="14">
        <v>0</v>
      </c>
    </row>
    <row r="570" spans="1:11" x14ac:dyDescent="0.25">
      <c r="A570" s="14" t="s">
        <v>63</v>
      </c>
      <c r="B570" s="14" t="s">
        <v>63</v>
      </c>
      <c r="C570" s="14" t="s">
        <v>108</v>
      </c>
      <c r="D570" s="14" t="s">
        <v>63</v>
      </c>
      <c r="E570" s="14" t="s">
        <v>63</v>
      </c>
      <c r="F570" s="14" t="s">
        <v>192</v>
      </c>
      <c r="G570" s="1">
        <v>42256</v>
      </c>
      <c r="H570" s="14">
        <v>16</v>
      </c>
      <c r="I570" s="14">
        <v>19</v>
      </c>
      <c r="J570" s="14">
        <v>114</v>
      </c>
      <c r="K570" s="14">
        <v>0</v>
      </c>
    </row>
    <row r="571" spans="1:11" x14ac:dyDescent="0.25">
      <c r="A571" s="14" t="s">
        <v>63</v>
      </c>
      <c r="B571" s="14" t="s">
        <v>63</v>
      </c>
      <c r="C571" s="14" t="s">
        <v>108</v>
      </c>
      <c r="D571" s="14" t="s">
        <v>63</v>
      </c>
      <c r="E571" s="14" t="s">
        <v>63</v>
      </c>
      <c r="F571" s="14" t="s">
        <v>192</v>
      </c>
      <c r="G571" s="1">
        <v>42257</v>
      </c>
      <c r="H571" s="14">
        <v>16</v>
      </c>
      <c r="I571" s="14">
        <v>19</v>
      </c>
      <c r="J571" s="14">
        <v>114</v>
      </c>
      <c r="K571" s="14">
        <v>0</v>
      </c>
    </row>
    <row r="572" spans="1:11" x14ac:dyDescent="0.25">
      <c r="A572" s="14" t="s">
        <v>63</v>
      </c>
      <c r="B572" s="14" t="s">
        <v>63</v>
      </c>
      <c r="C572" s="14" t="s">
        <v>108</v>
      </c>
      <c r="D572" s="14" t="s">
        <v>63</v>
      </c>
      <c r="E572" s="14" t="s">
        <v>63</v>
      </c>
      <c r="F572" s="14" t="s">
        <v>192</v>
      </c>
      <c r="G572" s="1">
        <v>42258</v>
      </c>
      <c r="H572" s="14">
        <v>16</v>
      </c>
      <c r="I572" s="14">
        <v>19</v>
      </c>
      <c r="J572" s="14">
        <v>114</v>
      </c>
      <c r="K572" s="14">
        <v>0</v>
      </c>
    </row>
    <row r="573" spans="1:11" x14ac:dyDescent="0.25">
      <c r="A573" s="14" t="s">
        <v>63</v>
      </c>
      <c r="B573" s="14" t="s">
        <v>63</v>
      </c>
      <c r="C573" s="14" t="s">
        <v>108</v>
      </c>
      <c r="D573" s="14" t="s">
        <v>63</v>
      </c>
      <c r="E573" s="14" t="s">
        <v>63</v>
      </c>
      <c r="F573" s="14" t="s">
        <v>192</v>
      </c>
      <c r="G573" s="1" t="s">
        <v>181</v>
      </c>
      <c r="H573" s="14">
        <v>16</v>
      </c>
      <c r="I573" s="14">
        <v>19</v>
      </c>
      <c r="J573" s="14">
        <v>115</v>
      </c>
      <c r="K573" s="14">
        <v>0</v>
      </c>
    </row>
    <row r="574" spans="1:11" x14ac:dyDescent="0.25">
      <c r="A574" s="14" t="s">
        <v>36</v>
      </c>
      <c r="B574" s="14" t="s">
        <v>63</v>
      </c>
      <c r="C574" s="14" t="s">
        <v>63</v>
      </c>
      <c r="D574" s="14" t="s">
        <v>63</v>
      </c>
      <c r="E574" s="14" t="s">
        <v>63</v>
      </c>
      <c r="F574" s="14" t="s">
        <v>191</v>
      </c>
      <c r="G574" s="1">
        <v>42167</v>
      </c>
      <c r="H574" s="14">
        <v>16</v>
      </c>
      <c r="I574" s="14">
        <v>19</v>
      </c>
      <c r="J574" s="14"/>
      <c r="K574" s="14">
        <v>1</v>
      </c>
    </row>
    <row r="575" spans="1:11" x14ac:dyDescent="0.25">
      <c r="A575" s="14" t="s">
        <v>36</v>
      </c>
      <c r="B575" s="14" t="s">
        <v>63</v>
      </c>
      <c r="C575" s="14" t="s">
        <v>63</v>
      </c>
      <c r="D575" s="14" t="s">
        <v>63</v>
      </c>
      <c r="E575" s="14" t="s">
        <v>63</v>
      </c>
      <c r="F575" s="14" t="s">
        <v>191</v>
      </c>
      <c r="G575" s="1">
        <v>42180</v>
      </c>
      <c r="H575" s="14">
        <v>16</v>
      </c>
      <c r="I575" s="14">
        <v>19</v>
      </c>
      <c r="J575" s="14"/>
      <c r="K575" s="14">
        <v>1</v>
      </c>
    </row>
    <row r="576" spans="1:11" x14ac:dyDescent="0.25">
      <c r="A576" s="14" t="s">
        <v>36</v>
      </c>
      <c r="B576" s="14" t="s">
        <v>63</v>
      </c>
      <c r="C576" s="14" t="s">
        <v>63</v>
      </c>
      <c r="D576" s="14" t="s">
        <v>63</v>
      </c>
      <c r="E576" s="14" t="s">
        <v>63</v>
      </c>
      <c r="F576" s="14" t="s">
        <v>191</v>
      </c>
      <c r="G576" s="1">
        <v>42181</v>
      </c>
      <c r="H576" s="14">
        <v>16</v>
      </c>
      <c r="I576" s="14">
        <v>19</v>
      </c>
      <c r="J576" s="14"/>
      <c r="K576" s="14">
        <v>1</v>
      </c>
    </row>
    <row r="577" spans="1:11" x14ac:dyDescent="0.25">
      <c r="A577" s="14" t="s">
        <v>36</v>
      </c>
      <c r="B577" s="14" t="s">
        <v>63</v>
      </c>
      <c r="C577" s="14" t="s">
        <v>63</v>
      </c>
      <c r="D577" s="14" t="s">
        <v>63</v>
      </c>
      <c r="E577" s="14" t="s">
        <v>63</v>
      </c>
      <c r="F577" s="14" t="s">
        <v>191</v>
      </c>
      <c r="G577" s="1">
        <v>42185</v>
      </c>
      <c r="H577" s="14">
        <v>16</v>
      </c>
      <c r="I577" s="14">
        <v>19</v>
      </c>
      <c r="J577" s="14"/>
      <c r="K577" s="14">
        <v>1</v>
      </c>
    </row>
    <row r="578" spans="1:11" x14ac:dyDescent="0.25">
      <c r="A578" s="14" t="s">
        <v>36</v>
      </c>
      <c r="B578" s="14" t="s">
        <v>63</v>
      </c>
      <c r="C578" s="14" t="s">
        <v>63</v>
      </c>
      <c r="D578" s="14" t="s">
        <v>63</v>
      </c>
      <c r="E578" s="14" t="s">
        <v>63</v>
      </c>
      <c r="F578" s="14" t="s">
        <v>191</v>
      </c>
      <c r="G578" s="1">
        <v>42186</v>
      </c>
      <c r="H578" s="14">
        <v>16</v>
      </c>
      <c r="I578" s="14">
        <v>19</v>
      </c>
      <c r="J578" s="14"/>
      <c r="K578" s="14">
        <v>1</v>
      </c>
    </row>
    <row r="579" spans="1:11" x14ac:dyDescent="0.25">
      <c r="A579" s="14" t="s">
        <v>36</v>
      </c>
      <c r="B579" s="14" t="s">
        <v>63</v>
      </c>
      <c r="C579" s="14" t="s">
        <v>63</v>
      </c>
      <c r="D579" s="14" t="s">
        <v>63</v>
      </c>
      <c r="E579" s="14" t="s">
        <v>63</v>
      </c>
      <c r="F579" s="14" t="s">
        <v>191</v>
      </c>
      <c r="G579" s="1">
        <v>42201</v>
      </c>
      <c r="H579" s="14">
        <v>17</v>
      </c>
      <c r="I579" s="14">
        <v>19</v>
      </c>
      <c r="J579" s="14">
        <v>70</v>
      </c>
      <c r="K579" s="14">
        <v>0</v>
      </c>
    </row>
    <row r="580" spans="1:11" x14ac:dyDescent="0.25">
      <c r="A580" s="14" t="s">
        <v>36</v>
      </c>
      <c r="B580" s="14" t="s">
        <v>63</v>
      </c>
      <c r="C580" s="14" t="s">
        <v>63</v>
      </c>
      <c r="D580" s="14" t="s">
        <v>63</v>
      </c>
      <c r="E580" s="14" t="s">
        <v>63</v>
      </c>
      <c r="F580" s="14" t="s">
        <v>191</v>
      </c>
      <c r="G580" s="1">
        <v>42213</v>
      </c>
      <c r="H580" s="14">
        <v>16</v>
      </c>
      <c r="I580" s="14">
        <v>19</v>
      </c>
      <c r="J580" s="14">
        <v>70</v>
      </c>
      <c r="K580" s="14">
        <v>0</v>
      </c>
    </row>
    <row r="581" spans="1:11" x14ac:dyDescent="0.25">
      <c r="A581" s="14" t="s">
        <v>36</v>
      </c>
      <c r="B581" s="14" t="s">
        <v>63</v>
      </c>
      <c r="C581" s="14" t="s">
        <v>63</v>
      </c>
      <c r="D581" s="14" t="s">
        <v>63</v>
      </c>
      <c r="E581" s="14" t="s">
        <v>63</v>
      </c>
      <c r="F581" s="14" t="s">
        <v>191</v>
      </c>
      <c r="G581" s="1">
        <v>42214</v>
      </c>
      <c r="H581" s="14">
        <v>16</v>
      </c>
      <c r="I581" s="14">
        <v>19</v>
      </c>
      <c r="J581" s="14">
        <v>70</v>
      </c>
      <c r="K581" s="14">
        <v>0</v>
      </c>
    </row>
    <row r="582" spans="1:11" x14ac:dyDescent="0.25">
      <c r="A582" s="14" t="s">
        <v>36</v>
      </c>
      <c r="B582" s="14" t="s">
        <v>63</v>
      </c>
      <c r="C582" s="14" t="s">
        <v>63</v>
      </c>
      <c r="D582" s="14" t="s">
        <v>63</v>
      </c>
      <c r="E582" s="14" t="s">
        <v>63</v>
      </c>
      <c r="F582" s="14" t="s">
        <v>191</v>
      </c>
      <c r="G582" s="1">
        <v>42215</v>
      </c>
      <c r="H582" s="14">
        <v>16</v>
      </c>
      <c r="I582" s="14">
        <v>19</v>
      </c>
      <c r="J582" s="14">
        <v>70</v>
      </c>
      <c r="K582" s="14">
        <v>0</v>
      </c>
    </row>
    <row r="583" spans="1:11" x14ac:dyDescent="0.25">
      <c r="A583" s="14" t="s">
        <v>36</v>
      </c>
      <c r="B583" s="14" t="s">
        <v>63</v>
      </c>
      <c r="C583" s="14" t="s">
        <v>63</v>
      </c>
      <c r="D583" s="14" t="s">
        <v>63</v>
      </c>
      <c r="E583" s="14" t="s">
        <v>63</v>
      </c>
      <c r="F583" s="14" t="s">
        <v>191</v>
      </c>
      <c r="G583" s="1">
        <v>42233</v>
      </c>
      <c r="H583" s="14">
        <v>16</v>
      </c>
      <c r="I583" s="14">
        <v>19</v>
      </c>
      <c r="J583" s="14">
        <v>68</v>
      </c>
      <c r="K583" s="14">
        <v>0</v>
      </c>
    </row>
    <row r="584" spans="1:11" x14ac:dyDescent="0.25">
      <c r="A584" s="14" t="s">
        <v>36</v>
      </c>
      <c r="B584" s="14" t="s">
        <v>63</v>
      </c>
      <c r="C584" s="14" t="s">
        <v>63</v>
      </c>
      <c r="D584" s="14" t="s">
        <v>63</v>
      </c>
      <c r="E584" s="14" t="s">
        <v>63</v>
      </c>
      <c r="F584" s="14" t="s">
        <v>191</v>
      </c>
      <c r="G584" s="1">
        <v>42234</v>
      </c>
      <c r="H584" s="14">
        <v>16</v>
      </c>
      <c r="I584" s="14">
        <v>19</v>
      </c>
      <c r="J584" s="14">
        <v>68</v>
      </c>
      <c r="K584" s="14">
        <v>0</v>
      </c>
    </row>
    <row r="585" spans="1:11" x14ac:dyDescent="0.25">
      <c r="A585" s="14" t="s">
        <v>36</v>
      </c>
      <c r="B585" s="14" t="s">
        <v>63</v>
      </c>
      <c r="C585" s="14" t="s">
        <v>63</v>
      </c>
      <c r="D585" s="14" t="s">
        <v>63</v>
      </c>
      <c r="E585" s="14" t="s">
        <v>63</v>
      </c>
      <c r="F585" s="14" t="s">
        <v>191</v>
      </c>
      <c r="G585" s="1">
        <v>42243</v>
      </c>
      <c r="H585" s="14">
        <v>16</v>
      </c>
      <c r="I585" s="14">
        <v>19</v>
      </c>
      <c r="J585" s="14">
        <v>68</v>
      </c>
      <c r="K585" s="14">
        <v>0</v>
      </c>
    </row>
    <row r="586" spans="1:11" x14ac:dyDescent="0.25">
      <c r="A586" s="14" t="s">
        <v>36</v>
      </c>
      <c r="B586" s="14" t="s">
        <v>63</v>
      </c>
      <c r="C586" s="14" t="s">
        <v>63</v>
      </c>
      <c r="D586" s="14" t="s">
        <v>63</v>
      </c>
      <c r="E586" s="14" t="s">
        <v>63</v>
      </c>
      <c r="F586" s="14" t="s">
        <v>191</v>
      </c>
      <c r="G586" s="1">
        <v>42256</v>
      </c>
      <c r="H586" s="14">
        <v>16</v>
      </c>
      <c r="I586" s="14">
        <v>19</v>
      </c>
      <c r="J586" s="14">
        <v>72</v>
      </c>
      <c r="K586" s="14">
        <v>0</v>
      </c>
    </row>
    <row r="587" spans="1:11" x14ac:dyDescent="0.25">
      <c r="A587" s="14" t="s">
        <v>36</v>
      </c>
      <c r="B587" s="14" t="s">
        <v>63</v>
      </c>
      <c r="C587" s="14" t="s">
        <v>63</v>
      </c>
      <c r="D587" s="14" t="s">
        <v>63</v>
      </c>
      <c r="E587" s="14" t="s">
        <v>63</v>
      </c>
      <c r="F587" s="14" t="s">
        <v>191</v>
      </c>
      <c r="G587" s="1">
        <v>42257</v>
      </c>
      <c r="H587" s="14">
        <v>16</v>
      </c>
      <c r="I587" s="14">
        <v>19</v>
      </c>
      <c r="J587" s="14">
        <v>72</v>
      </c>
      <c r="K587" s="14">
        <v>0</v>
      </c>
    </row>
    <row r="588" spans="1:11" x14ac:dyDescent="0.25">
      <c r="A588" s="14" t="s">
        <v>36</v>
      </c>
      <c r="B588" s="14" t="s">
        <v>63</v>
      </c>
      <c r="C588" s="14" t="s">
        <v>63</v>
      </c>
      <c r="D588" s="14" t="s">
        <v>63</v>
      </c>
      <c r="E588" s="14" t="s">
        <v>63</v>
      </c>
      <c r="F588" s="14" t="s">
        <v>191</v>
      </c>
      <c r="G588" s="1">
        <v>42258</v>
      </c>
      <c r="H588" s="14">
        <v>16</v>
      </c>
      <c r="I588" s="14">
        <v>19</v>
      </c>
      <c r="J588" s="14">
        <v>72</v>
      </c>
      <c r="K588" s="14">
        <v>0</v>
      </c>
    </row>
    <row r="589" spans="1:11" x14ac:dyDescent="0.25">
      <c r="A589" s="14" t="s">
        <v>36</v>
      </c>
      <c r="B589" s="14" t="s">
        <v>63</v>
      </c>
      <c r="C589" s="14" t="s">
        <v>63</v>
      </c>
      <c r="D589" s="14" t="s">
        <v>63</v>
      </c>
      <c r="E589" s="14" t="s">
        <v>63</v>
      </c>
      <c r="F589" s="14" t="s">
        <v>191</v>
      </c>
      <c r="G589" s="1" t="s">
        <v>181</v>
      </c>
      <c r="H589" s="14">
        <v>16</v>
      </c>
      <c r="I589" s="14">
        <v>19</v>
      </c>
      <c r="J589" s="14">
        <v>75</v>
      </c>
      <c r="K589" s="14">
        <v>0</v>
      </c>
    </row>
    <row r="590" spans="1:11" x14ac:dyDescent="0.25">
      <c r="A590" s="14" t="s">
        <v>36</v>
      </c>
      <c r="B590" s="14" t="s">
        <v>63</v>
      </c>
      <c r="C590" s="14" t="s">
        <v>63</v>
      </c>
      <c r="D590" s="14" t="s">
        <v>63</v>
      </c>
      <c r="E590" s="14" t="s">
        <v>63</v>
      </c>
      <c r="F590" s="14" t="s">
        <v>192</v>
      </c>
      <c r="G590" s="1">
        <v>42163</v>
      </c>
      <c r="H590" s="14">
        <v>16</v>
      </c>
      <c r="I590" s="14">
        <v>19</v>
      </c>
      <c r="J590" s="14">
        <v>216</v>
      </c>
      <c r="K590" s="14">
        <v>0</v>
      </c>
    </row>
    <row r="591" spans="1:11" x14ac:dyDescent="0.25">
      <c r="A591" s="14" t="s">
        <v>36</v>
      </c>
      <c r="B591" s="14" t="s">
        <v>63</v>
      </c>
      <c r="C591" s="14" t="s">
        <v>63</v>
      </c>
      <c r="D591" s="14" t="s">
        <v>63</v>
      </c>
      <c r="E591" s="14" t="s">
        <v>63</v>
      </c>
      <c r="F591" s="14" t="s">
        <v>192</v>
      </c>
      <c r="G591" s="1">
        <v>42167</v>
      </c>
      <c r="H591" s="14">
        <v>16</v>
      </c>
      <c r="I591" s="14">
        <v>19</v>
      </c>
      <c r="J591" s="14">
        <v>216</v>
      </c>
      <c r="K591" s="14">
        <v>0</v>
      </c>
    </row>
    <row r="592" spans="1:11" x14ac:dyDescent="0.25">
      <c r="A592" s="14" t="s">
        <v>36</v>
      </c>
      <c r="B592" s="14" t="s">
        <v>63</v>
      </c>
      <c r="C592" s="14" t="s">
        <v>63</v>
      </c>
      <c r="D592" s="14" t="s">
        <v>63</v>
      </c>
      <c r="E592" s="14" t="s">
        <v>63</v>
      </c>
      <c r="F592" s="14" t="s">
        <v>192</v>
      </c>
      <c r="G592" s="1">
        <v>42180</v>
      </c>
      <c r="H592" s="14">
        <v>16</v>
      </c>
      <c r="I592" s="14">
        <v>19</v>
      </c>
      <c r="J592" s="14">
        <v>216</v>
      </c>
      <c r="K592" s="14">
        <v>0</v>
      </c>
    </row>
    <row r="593" spans="1:11" x14ac:dyDescent="0.25">
      <c r="A593" s="14" t="s">
        <v>36</v>
      </c>
      <c r="B593" s="14" t="s">
        <v>63</v>
      </c>
      <c r="C593" s="14" t="s">
        <v>63</v>
      </c>
      <c r="D593" s="14" t="s">
        <v>63</v>
      </c>
      <c r="E593" s="14" t="s">
        <v>63</v>
      </c>
      <c r="F593" s="14" t="s">
        <v>192</v>
      </c>
      <c r="G593" s="1">
        <v>42181</v>
      </c>
      <c r="H593" s="14">
        <v>16</v>
      </c>
      <c r="I593" s="14">
        <v>19</v>
      </c>
      <c r="J593" s="14">
        <v>216</v>
      </c>
      <c r="K593" s="14">
        <v>0</v>
      </c>
    </row>
    <row r="594" spans="1:11" x14ac:dyDescent="0.25">
      <c r="A594" s="14" t="s">
        <v>36</v>
      </c>
      <c r="B594" s="14" t="s">
        <v>63</v>
      </c>
      <c r="C594" s="14" t="s">
        <v>63</v>
      </c>
      <c r="D594" s="14" t="s">
        <v>63</v>
      </c>
      <c r="E594" s="14" t="s">
        <v>63</v>
      </c>
      <c r="F594" s="14" t="s">
        <v>192</v>
      </c>
      <c r="G594" s="1">
        <v>42185</v>
      </c>
      <c r="H594" s="14">
        <v>16</v>
      </c>
      <c r="I594" s="14">
        <v>19</v>
      </c>
      <c r="J594" s="14">
        <v>216</v>
      </c>
      <c r="K594" s="14">
        <v>0</v>
      </c>
    </row>
    <row r="595" spans="1:11" x14ac:dyDescent="0.25">
      <c r="A595" s="14" t="s">
        <v>36</v>
      </c>
      <c r="B595" s="14" t="s">
        <v>63</v>
      </c>
      <c r="C595" s="14" t="s">
        <v>63</v>
      </c>
      <c r="D595" s="14" t="s">
        <v>63</v>
      </c>
      <c r="E595" s="14" t="s">
        <v>63</v>
      </c>
      <c r="F595" s="14" t="s">
        <v>192</v>
      </c>
      <c r="G595" s="1">
        <v>42186</v>
      </c>
      <c r="H595" s="14">
        <v>16</v>
      </c>
      <c r="I595" s="14">
        <v>19</v>
      </c>
      <c r="J595" s="14">
        <v>288</v>
      </c>
      <c r="K595" s="14">
        <v>0</v>
      </c>
    </row>
    <row r="596" spans="1:11" x14ac:dyDescent="0.25">
      <c r="A596" s="14" t="s">
        <v>36</v>
      </c>
      <c r="B596" s="14" t="s">
        <v>63</v>
      </c>
      <c r="C596" s="14" t="s">
        <v>63</v>
      </c>
      <c r="D596" s="14" t="s">
        <v>63</v>
      </c>
      <c r="E596" s="14" t="s">
        <v>63</v>
      </c>
      <c r="F596" s="14" t="s">
        <v>192</v>
      </c>
      <c r="G596" s="1">
        <v>42201</v>
      </c>
      <c r="H596" s="14">
        <v>17</v>
      </c>
      <c r="I596" s="14">
        <v>19</v>
      </c>
      <c r="J596" s="14">
        <v>288</v>
      </c>
      <c r="K596" s="14">
        <v>0</v>
      </c>
    </row>
    <row r="597" spans="1:11" x14ac:dyDescent="0.25">
      <c r="A597" s="14" t="s">
        <v>36</v>
      </c>
      <c r="B597" s="14" t="s">
        <v>63</v>
      </c>
      <c r="C597" s="14" t="s">
        <v>63</v>
      </c>
      <c r="D597" s="14" t="s">
        <v>63</v>
      </c>
      <c r="E597" s="14" t="s">
        <v>63</v>
      </c>
      <c r="F597" s="14" t="s">
        <v>192</v>
      </c>
      <c r="G597" s="1">
        <v>42213</v>
      </c>
      <c r="H597" s="14">
        <v>16</v>
      </c>
      <c r="I597" s="14">
        <v>19</v>
      </c>
      <c r="J597" s="14">
        <v>288</v>
      </c>
      <c r="K597" s="14">
        <v>0</v>
      </c>
    </row>
    <row r="598" spans="1:11" x14ac:dyDescent="0.25">
      <c r="A598" s="14" t="s">
        <v>36</v>
      </c>
      <c r="B598" s="14" t="s">
        <v>63</v>
      </c>
      <c r="C598" s="14" t="s">
        <v>63</v>
      </c>
      <c r="D598" s="14" t="s">
        <v>63</v>
      </c>
      <c r="E598" s="14" t="s">
        <v>63</v>
      </c>
      <c r="F598" s="14" t="s">
        <v>192</v>
      </c>
      <c r="G598" s="1">
        <v>42214</v>
      </c>
      <c r="H598" s="14">
        <v>16</v>
      </c>
      <c r="I598" s="14">
        <v>19</v>
      </c>
      <c r="J598" s="14">
        <v>288</v>
      </c>
      <c r="K598" s="14">
        <v>0</v>
      </c>
    </row>
    <row r="599" spans="1:11" x14ac:dyDescent="0.25">
      <c r="A599" s="14" t="s">
        <v>36</v>
      </c>
      <c r="B599" s="14" t="s">
        <v>63</v>
      </c>
      <c r="C599" s="14" t="s">
        <v>63</v>
      </c>
      <c r="D599" s="14" t="s">
        <v>63</v>
      </c>
      <c r="E599" s="14" t="s">
        <v>63</v>
      </c>
      <c r="F599" s="14" t="s">
        <v>192</v>
      </c>
      <c r="G599" s="1">
        <v>42215</v>
      </c>
      <c r="H599" s="14">
        <v>16</v>
      </c>
      <c r="I599" s="14">
        <v>19</v>
      </c>
      <c r="J599" s="14">
        <v>288</v>
      </c>
      <c r="K599" s="14">
        <v>0</v>
      </c>
    </row>
    <row r="600" spans="1:11" x14ac:dyDescent="0.25">
      <c r="A600" s="14" t="s">
        <v>36</v>
      </c>
      <c r="B600" s="14" t="s">
        <v>63</v>
      </c>
      <c r="C600" s="14" t="s">
        <v>63</v>
      </c>
      <c r="D600" s="14" t="s">
        <v>63</v>
      </c>
      <c r="E600" s="14" t="s">
        <v>63</v>
      </c>
      <c r="F600" s="14" t="s">
        <v>192</v>
      </c>
      <c r="G600" s="1">
        <v>42233</v>
      </c>
      <c r="H600" s="14">
        <v>16</v>
      </c>
      <c r="I600" s="14">
        <v>19</v>
      </c>
      <c r="J600" s="14">
        <v>275</v>
      </c>
      <c r="K600" s="14">
        <v>0</v>
      </c>
    </row>
    <row r="601" spans="1:11" x14ac:dyDescent="0.25">
      <c r="A601" s="14" t="s">
        <v>36</v>
      </c>
      <c r="B601" s="14" t="s">
        <v>63</v>
      </c>
      <c r="C601" s="14" t="s">
        <v>63</v>
      </c>
      <c r="D601" s="14" t="s">
        <v>63</v>
      </c>
      <c r="E601" s="14" t="s">
        <v>63</v>
      </c>
      <c r="F601" s="14" t="s">
        <v>192</v>
      </c>
      <c r="G601" s="1">
        <v>42234</v>
      </c>
      <c r="H601" s="14">
        <v>16</v>
      </c>
      <c r="I601" s="14">
        <v>19</v>
      </c>
      <c r="J601" s="14">
        <v>275</v>
      </c>
      <c r="K601" s="14">
        <v>0</v>
      </c>
    </row>
    <row r="602" spans="1:11" x14ac:dyDescent="0.25">
      <c r="A602" s="14" t="s">
        <v>36</v>
      </c>
      <c r="B602" s="14" t="s">
        <v>63</v>
      </c>
      <c r="C602" s="14" t="s">
        <v>63</v>
      </c>
      <c r="D602" s="14" t="s">
        <v>63</v>
      </c>
      <c r="E602" s="14" t="s">
        <v>63</v>
      </c>
      <c r="F602" s="14" t="s">
        <v>192</v>
      </c>
      <c r="G602" s="1">
        <v>42242</v>
      </c>
      <c r="H602" s="14">
        <v>16</v>
      </c>
      <c r="I602" s="14">
        <v>19</v>
      </c>
      <c r="J602" s="14">
        <v>275</v>
      </c>
      <c r="K602" s="14">
        <v>0</v>
      </c>
    </row>
    <row r="603" spans="1:11" x14ac:dyDescent="0.25">
      <c r="A603" s="14" t="s">
        <v>36</v>
      </c>
      <c r="B603" s="14" t="s">
        <v>63</v>
      </c>
      <c r="C603" s="14" t="s">
        <v>63</v>
      </c>
      <c r="D603" s="14" t="s">
        <v>63</v>
      </c>
      <c r="E603" s="14" t="s">
        <v>63</v>
      </c>
      <c r="F603" s="14" t="s">
        <v>192</v>
      </c>
      <c r="G603" s="1">
        <v>42243</v>
      </c>
      <c r="H603" s="14">
        <v>16</v>
      </c>
      <c r="I603" s="14">
        <v>19</v>
      </c>
      <c r="J603" s="14">
        <v>275</v>
      </c>
      <c r="K603" s="14">
        <v>0</v>
      </c>
    </row>
    <row r="604" spans="1:11" x14ac:dyDescent="0.25">
      <c r="A604" s="14" t="s">
        <v>36</v>
      </c>
      <c r="B604" s="14" t="s">
        <v>63</v>
      </c>
      <c r="C604" s="14" t="s">
        <v>63</v>
      </c>
      <c r="D604" s="14" t="s">
        <v>63</v>
      </c>
      <c r="E604" s="14" t="s">
        <v>63</v>
      </c>
      <c r="F604" s="14" t="s">
        <v>192</v>
      </c>
      <c r="G604" s="1">
        <v>42256</v>
      </c>
      <c r="H604" s="14">
        <v>16</v>
      </c>
      <c r="I604" s="14">
        <v>19</v>
      </c>
      <c r="J604" s="14">
        <v>262</v>
      </c>
      <c r="K604" s="14">
        <v>0</v>
      </c>
    </row>
    <row r="605" spans="1:11" x14ac:dyDescent="0.25">
      <c r="A605" s="14" t="s">
        <v>36</v>
      </c>
      <c r="B605" s="14" t="s">
        <v>63</v>
      </c>
      <c r="C605" s="14" t="s">
        <v>63</v>
      </c>
      <c r="D605" s="14" t="s">
        <v>63</v>
      </c>
      <c r="E605" s="14" t="s">
        <v>63</v>
      </c>
      <c r="F605" s="14" t="s">
        <v>192</v>
      </c>
      <c r="G605" s="1">
        <v>42257</v>
      </c>
      <c r="H605" s="14">
        <v>16</v>
      </c>
      <c r="I605" s="14">
        <v>19</v>
      </c>
      <c r="J605" s="14">
        <v>262</v>
      </c>
      <c r="K605" s="14">
        <v>0</v>
      </c>
    </row>
    <row r="606" spans="1:11" x14ac:dyDescent="0.25">
      <c r="A606" s="14" t="s">
        <v>36</v>
      </c>
      <c r="B606" s="14" t="s">
        <v>63</v>
      </c>
      <c r="C606" s="14" t="s">
        <v>63</v>
      </c>
      <c r="D606" s="14" t="s">
        <v>63</v>
      </c>
      <c r="E606" s="14" t="s">
        <v>63</v>
      </c>
      <c r="F606" s="14" t="s">
        <v>192</v>
      </c>
      <c r="G606" s="1">
        <v>42258</v>
      </c>
      <c r="H606" s="14">
        <v>16</v>
      </c>
      <c r="I606" s="14">
        <v>19</v>
      </c>
      <c r="J606" s="14">
        <v>262</v>
      </c>
      <c r="K606" s="14">
        <v>0</v>
      </c>
    </row>
    <row r="607" spans="1:11" x14ac:dyDescent="0.25">
      <c r="A607" s="14" t="s">
        <v>36</v>
      </c>
      <c r="B607" s="14" t="s">
        <v>63</v>
      </c>
      <c r="C607" s="14" t="s">
        <v>63</v>
      </c>
      <c r="D607" s="14" t="s">
        <v>63</v>
      </c>
      <c r="E607" s="14" t="s">
        <v>63</v>
      </c>
      <c r="F607" s="14" t="s">
        <v>192</v>
      </c>
      <c r="G607" s="1" t="s">
        <v>181</v>
      </c>
      <c r="H607" s="14">
        <v>16</v>
      </c>
      <c r="I607" s="14">
        <v>19</v>
      </c>
      <c r="J607" s="14">
        <v>260</v>
      </c>
      <c r="K607" s="14">
        <v>0</v>
      </c>
    </row>
    <row r="608" spans="1:11" x14ac:dyDescent="0.25">
      <c r="A608" s="14" t="s">
        <v>130</v>
      </c>
      <c r="B608" s="14" t="s">
        <v>63</v>
      </c>
      <c r="C608" s="14" t="s">
        <v>63</v>
      </c>
      <c r="D608" s="14" t="s">
        <v>63</v>
      </c>
      <c r="E608" s="14" t="s">
        <v>63</v>
      </c>
      <c r="F608" s="14" t="s">
        <v>191</v>
      </c>
      <c r="G608" s="1">
        <v>42167</v>
      </c>
      <c r="H608" s="14">
        <v>16</v>
      </c>
      <c r="I608" s="14">
        <v>19</v>
      </c>
      <c r="J608" s="14"/>
      <c r="K608" s="14">
        <v>1</v>
      </c>
    </row>
    <row r="609" spans="1:11" x14ac:dyDescent="0.25">
      <c r="A609" s="14" t="s">
        <v>130</v>
      </c>
      <c r="B609" s="14" t="s">
        <v>63</v>
      </c>
      <c r="C609" s="14" t="s">
        <v>63</v>
      </c>
      <c r="D609" s="14" t="s">
        <v>63</v>
      </c>
      <c r="E609" s="14" t="s">
        <v>63</v>
      </c>
      <c r="F609" s="14" t="s">
        <v>191</v>
      </c>
      <c r="G609" s="1">
        <v>42180</v>
      </c>
      <c r="H609" s="14">
        <v>16</v>
      </c>
      <c r="I609" s="14">
        <v>19</v>
      </c>
      <c r="J609" s="14"/>
      <c r="K609" s="14">
        <v>1</v>
      </c>
    </row>
    <row r="610" spans="1:11" x14ac:dyDescent="0.25">
      <c r="A610" s="14" t="s">
        <v>130</v>
      </c>
      <c r="B610" s="14" t="s">
        <v>63</v>
      </c>
      <c r="C610" s="14" t="s">
        <v>63</v>
      </c>
      <c r="D610" s="14" t="s">
        <v>63</v>
      </c>
      <c r="E610" s="14" t="s">
        <v>63</v>
      </c>
      <c r="F610" s="14" t="s">
        <v>191</v>
      </c>
      <c r="G610" s="1">
        <v>42181</v>
      </c>
      <c r="H610" s="14">
        <v>16</v>
      </c>
      <c r="I610" s="14">
        <v>19</v>
      </c>
      <c r="J610" s="14"/>
      <c r="K610" s="14">
        <v>1</v>
      </c>
    </row>
    <row r="611" spans="1:11" x14ac:dyDescent="0.25">
      <c r="A611" s="14" t="s">
        <v>130</v>
      </c>
      <c r="B611" s="14" t="s">
        <v>63</v>
      </c>
      <c r="C611" s="14" t="s">
        <v>63</v>
      </c>
      <c r="D611" s="14" t="s">
        <v>63</v>
      </c>
      <c r="E611" s="14" t="s">
        <v>63</v>
      </c>
      <c r="F611" s="14" t="s">
        <v>191</v>
      </c>
      <c r="G611" s="1">
        <v>42185</v>
      </c>
      <c r="H611" s="14">
        <v>16</v>
      </c>
      <c r="I611" s="14">
        <v>19</v>
      </c>
      <c r="J611" s="14"/>
      <c r="K611" s="14">
        <v>1</v>
      </c>
    </row>
    <row r="612" spans="1:11" x14ac:dyDescent="0.25">
      <c r="A612" s="14" t="s">
        <v>130</v>
      </c>
      <c r="B612" s="14" t="s">
        <v>63</v>
      </c>
      <c r="C612" s="14" t="s">
        <v>63</v>
      </c>
      <c r="D612" s="14" t="s">
        <v>63</v>
      </c>
      <c r="E612" s="14" t="s">
        <v>63</v>
      </c>
      <c r="F612" s="14" t="s">
        <v>191</v>
      </c>
      <c r="G612" s="1">
        <v>42186</v>
      </c>
      <c r="H612" s="14">
        <v>16</v>
      </c>
      <c r="I612" s="14">
        <v>19</v>
      </c>
      <c r="J612" s="14"/>
      <c r="K612" s="14">
        <v>1</v>
      </c>
    </row>
    <row r="613" spans="1:11" x14ac:dyDescent="0.25">
      <c r="A613" s="14" t="s">
        <v>130</v>
      </c>
      <c r="B613" s="14" t="s">
        <v>63</v>
      </c>
      <c r="C613" s="14" t="s">
        <v>63</v>
      </c>
      <c r="D613" s="14" t="s">
        <v>63</v>
      </c>
      <c r="E613" s="14" t="s">
        <v>63</v>
      </c>
      <c r="F613" s="14" t="s">
        <v>191</v>
      </c>
      <c r="G613" s="1">
        <v>42201</v>
      </c>
      <c r="H613" s="14">
        <v>17</v>
      </c>
      <c r="I613" s="14">
        <v>19</v>
      </c>
      <c r="J613" s="14"/>
      <c r="K613" s="14">
        <v>1</v>
      </c>
    </row>
    <row r="614" spans="1:11" x14ac:dyDescent="0.25">
      <c r="A614" s="14" t="s">
        <v>130</v>
      </c>
      <c r="B614" s="14" t="s">
        <v>63</v>
      </c>
      <c r="C614" s="14" t="s">
        <v>63</v>
      </c>
      <c r="D614" s="14" t="s">
        <v>63</v>
      </c>
      <c r="E614" s="14" t="s">
        <v>63</v>
      </c>
      <c r="F614" s="14" t="s">
        <v>191</v>
      </c>
      <c r="G614" s="1">
        <v>42213</v>
      </c>
      <c r="H614" s="14">
        <v>16</v>
      </c>
      <c r="I614" s="14">
        <v>19</v>
      </c>
      <c r="J614" s="14"/>
      <c r="K614" s="14">
        <v>1</v>
      </c>
    </row>
    <row r="615" spans="1:11" x14ac:dyDescent="0.25">
      <c r="A615" s="14" t="s">
        <v>130</v>
      </c>
      <c r="B615" s="14" t="s">
        <v>63</v>
      </c>
      <c r="C615" s="14" t="s">
        <v>63</v>
      </c>
      <c r="D615" s="14" t="s">
        <v>63</v>
      </c>
      <c r="E615" s="14" t="s">
        <v>63</v>
      </c>
      <c r="F615" s="14" t="s">
        <v>191</v>
      </c>
      <c r="G615" s="1">
        <v>42214</v>
      </c>
      <c r="H615" s="14">
        <v>16</v>
      </c>
      <c r="I615" s="14">
        <v>19</v>
      </c>
      <c r="J615" s="14"/>
      <c r="K615" s="14">
        <v>1</v>
      </c>
    </row>
    <row r="616" spans="1:11" x14ac:dyDescent="0.25">
      <c r="A616" s="14" t="s">
        <v>130</v>
      </c>
      <c r="B616" s="14" t="s">
        <v>63</v>
      </c>
      <c r="C616" s="14" t="s">
        <v>63</v>
      </c>
      <c r="D616" s="14" t="s">
        <v>63</v>
      </c>
      <c r="E616" s="14" t="s">
        <v>63</v>
      </c>
      <c r="F616" s="14" t="s">
        <v>191</v>
      </c>
      <c r="G616" s="1">
        <v>42215</v>
      </c>
      <c r="H616" s="14">
        <v>16</v>
      </c>
      <c r="I616" s="14">
        <v>19</v>
      </c>
      <c r="J616" s="14"/>
      <c r="K616" s="14">
        <v>1</v>
      </c>
    </row>
    <row r="617" spans="1:11" x14ac:dyDescent="0.25">
      <c r="A617" s="14" t="s">
        <v>130</v>
      </c>
      <c r="B617" s="14" t="s">
        <v>63</v>
      </c>
      <c r="C617" s="14" t="s">
        <v>63</v>
      </c>
      <c r="D617" s="14" t="s">
        <v>63</v>
      </c>
      <c r="E617" s="14" t="s">
        <v>63</v>
      </c>
      <c r="F617" s="14" t="s">
        <v>191</v>
      </c>
      <c r="G617" s="1">
        <v>42233</v>
      </c>
      <c r="H617" s="14">
        <v>16</v>
      </c>
      <c r="I617" s="14">
        <v>19</v>
      </c>
      <c r="J617" s="14">
        <v>21</v>
      </c>
      <c r="K617" s="14">
        <v>0</v>
      </c>
    </row>
    <row r="618" spans="1:11" x14ac:dyDescent="0.25">
      <c r="A618" s="14" t="s">
        <v>130</v>
      </c>
      <c r="B618" s="14" t="s">
        <v>63</v>
      </c>
      <c r="C618" s="14" t="s">
        <v>63</v>
      </c>
      <c r="D618" s="14" t="s">
        <v>63</v>
      </c>
      <c r="E618" s="14" t="s">
        <v>63</v>
      </c>
      <c r="F618" s="14" t="s">
        <v>191</v>
      </c>
      <c r="G618" s="1">
        <v>42234</v>
      </c>
      <c r="H618" s="14">
        <v>16</v>
      </c>
      <c r="I618" s="14">
        <v>19</v>
      </c>
      <c r="J618" s="14">
        <v>21</v>
      </c>
      <c r="K618" s="14">
        <v>0</v>
      </c>
    </row>
    <row r="619" spans="1:11" x14ac:dyDescent="0.25">
      <c r="A619" s="14" t="s">
        <v>130</v>
      </c>
      <c r="B619" s="14" t="s">
        <v>63</v>
      </c>
      <c r="C619" s="14" t="s">
        <v>63</v>
      </c>
      <c r="D619" s="14" t="s">
        <v>63</v>
      </c>
      <c r="E619" s="14" t="s">
        <v>63</v>
      </c>
      <c r="F619" s="14" t="s">
        <v>191</v>
      </c>
      <c r="G619" s="1">
        <v>42242</v>
      </c>
      <c r="H619" s="14">
        <v>16</v>
      </c>
      <c r="I619" s="14">
        <v>19</v>
      </c>
      <c r="J619" s="14">
        <v>21</v>
      </c>
      <c r="K619" s="14">
        <v>0</v>
      </c>
    </row>
    <row r="620" spans="1:11" x14ac:dyDescent="0.25">
      <c r="A620" s="14" t="s">
        <v>130</v>
      </c>
      <c r="B620" s="14" t="s">
        <v>63</v>
      </c>
      <c r="C620" s="14" t="s">
        <v>63</v>
      </c>
      <c r="D620" s="14" t="s">
        <v>63</v>
      </c>
      <c r="E620" s="14" t="s">
        <v>63</v>
      </c>
      <c r="F620" s="14" t="s">
        <v>191</v>
      </c>
      <c r="G620" s="1">
        <v>42243</v>
      </c>
      <c r="H620" s="14">
        <v>16</v>
      </c>
      <c r="I620" s="14">
        <v>19</v>
      </c>
      <c r="J620" s="14">
        <v>21</v>
      </c>
      <c r="K620" s="14">
        <v>0</v>
      </c>
    </row>
    <row r="621" spans="1:11" x14ac:dyDescent="0.25">
      <c r="A621" s="14" t="s">
        <v>130</v>
      </c>
      <c r="B621" s="14" t="s">
        <v>63</v>
      </c>
      <c r="C621" s="14" t="s">
        <v>63</v>
      </c>
      <c r="D621" s="14" t="s">
        <v>63</v>
      </c>
      <c r="E621" s="14" t="s">
        <v>63</v>
      </c>
      <c r="F621" s="14" t="s">
        <v>191</v>
      </c>
      <c r="G621" s="1">
        <v>42256</v>
      </c>
      <c r="H621" s="14">
        <v>16</v>
      </c>
      <c r="I621" s="14">
        <v>19</v>
      </c>
      <c r="J621" s="14">
        <v>22</v>
      </c>
      <c r="K621" s="14">
        <v>0</v>
      </c>
    </row>
    <row r="622" spans="1:11" x14ac:dyDescent="0.25">
      <c r="A622" s="14" t="s">
        <v>130</v>
      </c>
      <c r="B622" s="14" t="s">
        <v>63</v>
      </c>
      <c r="C622" s="14" t="s">
        <v>63</v>
      </c>
      <c r="D622" s="14" t="s">
        <v>63</v>
      </c>
      <c r="E622" s="14" t="s">
        <v>63</v>
      </c>
      <c r="F622" s="14" t="s">
        <v>191</v>
      </c>
      <c r="G622" s="1">
        <v>42257</v>
      </c>
      <c r="H622" s="14">
        <v>16</v>
      </c>
      <c r="I622" s="14">
        <v>19</v>
      </c>
      <c r="J622" s="14">
        <v>22</v>
      </c>
      <c r="K622" s="14">
        <v>0</v>
      </c>
    </row>
    <row r="623" spans="1:11" x14ac:dyDescent="0.25">
      <c r="A623" s="14" t="s">
        <v>130</v>
      </c>
      <c r="B623" s="14" t="s">
        <v>63</v>
      </c>
      <c r="C623" s="14" t="s">
        <v>63</v>
      </c>
      <c r="D623" s="14" t="s">
        <v>63</v>
      </c>
      <c r="E623" s="14" t="s">
        <v>63</v>
      </c>
      <c r="F623" s="14" t="s">
        <v>191</v>
      </c>
      <c r="G623" s="1">
        <v>42258</v>
      </c>
      <c r="H623" s="14">
        <v>16</v>
      </c>
      <c r="I623" s="14">
        <v>19</v>
      </c>
      <c r="J623" s="14">
        <v>22</v>
      </c>
      <c r="K623" s="14">
        <v>0</v>
      </c>
    </row>
    <row r="624" spans="1:11" x14ac:dyDescent="0.25">
      <c r="A624" s="14" t="s">
        <v>130</v>
      </c>
      <c r="B624" s="14" t="s">
        <v>63</v>
      </c>
      <c r="C624" s="14" t="s">
        <v>63</v>
      </c>
      <c r="D624" s="14" t="s">
        <v>63</v>
      </c>
      <c r="E624" s="14" t="s">
        <v>63</v>
      </c>
      <c r="F624" s="14" t="s">
        <v>191</v>
      </c>
      <c r="G624" s="1" t="s">
        <v>181</v>
      </c>
      <c r="H624" s="14">
        <v>16</v>
      </c>
      <c r="I624" s="14">
        <v>19</v>
      </c>
      <c r="J624" s="14">
        <v>20</v>
      </c>
      <c r="K624" s="14">
        <v>0</v>
      </c>
    </row>
    <row r="625" spans="1:11" x14ac:dyDescent="0.25">
      <c r="A625" s="14" t="s">
        <v>130</v>
      </c>
      <c r="B625" s="14" t="s">
        <v>63</v>
      </c>
      <c r="C625" s="14" t="s">
        <v>63</v>
      </c>
      <c r="D625" s="14" t="s">
        <v>63</v>
      </c>
      <c r="E625" s="14" t="s">
        <v>63</v>
      </c>
      <c r="F625" s="14" t="s">
        <v>192</v>
      </c>
      <c r="G625" s="1">
        <v>42163</v>
      </c>
      <c r="H625" s="14">
        <v>16</v>
      </c>
      <c r="I625" s="14">
        <v>19</v>
      </c>
      <c r="J625" s="14">
        <v>48</v>
      </c>
      <c r="K625" s="14">
        <v>0</v>
      </c>
    </row>
    <row r="626" spans="1:11" x14ac:dyDescent="0.25">
      <c r="A626" s="14" t="s">
        <v>130</v>
      </c>
      <c r="B626" s="14" t="s">
        <v>63</v>
      </c>
      <c r="C626" s="14" t="s">
        <v>63</v>
      </c>
      <c r="D626" s="14" t="s">
        <v>63</v>
      </c>
      <c r="E626" s="14" t="s">
        <v>63</v>
      </c>
      <c r="F626" s="14" t="s">
        <v>192</v>
      </c>
      <c r="G626" s="1">
        <v>42164</v>
      </c>
      <c r="H626" s="14">
        <v>15</v>
      </c>
      <c r="I626" s="14">
        <v>19</v>
      </c>
      <c r="J626" s="14"/>
      <c r="K626" s="14">
        <v>1</v>
      </c>
    </row>
    <row r="627" spans="1:11" x14ac:dyDescent="0.25">
      <c r="A627" s="14" t="s">
        <v>130</v>
      </c>
      <c r="B627" s="14" t="s">
        <v>63</v>
      </c>
      <c r="C627" s="14" t="s">
        <v>63</v>
      </c>
      <c r="D627" s="14" t="s">
        <v>63</v>
      </c>
      <c r="E627" s="14" t="s">
        <v>63</v>
      </c>
      <c r="F627" s="14" t="s">
        <v>192</v>
      </c>
      <c r="G627" s="1">
        <v>42164</v>
      </c>
      <c r="H627" s="14">
        <v>16</v>
      </c>
      <c r="I627" s="14">
        <v>19</v>
      </c>
      <c r="J627" s="14">
        <v>43</v>
      </c>
      <c r="K627" s="14">
        <v>0</v>
      </c>
    </row>
    <row r="628" spans="1:11" x14ac:dyDescent="0.25">
      <c r="A628" s="14" t="s">
        <v>130</v>
      </c>
      <c r="B628" s="14" t="s">
        <v>63</v>
      </c>
      <c r="C628" s="14" t="s">
        <v>63</v>
      </c>
      <c r="D628" s="14" t="s">
        <v>63</v>
      </c>
      <c r="E628" s="14" t="s">
        <v>63</v>
      </c>
      <c r="F628" s="14" t="s">
        <v>192</v>
      </c>
      <c r="G628" s="1">
        <v>42167</v>
      </c>
      <c r="H628" s="14">
        <v>16</v>
      </c>
      <c r="I628" s="14">
        <v>19</v>
      </c>
      <c r="J628" s="14">
        <v>48</v>
      </c>
      <c r="K628" s="14">
        <v>0</v>
      </c>
    </row>
    <row r="629" spans="1:11" x14ac:dyDescent="0.25">
      <c r="A629" s="14" t="s">
        <v>130</v>
      </c>
      <c r="B629" s="14" t="s">
        <v>63</v>
      </c>
      <c r="C629" s="14" t="s">
        <v>63</v>
      </c>
      <c r="D629" s="14" t="s">
        <v>63</v>
      </c>
      <c r="E629" s="14" t="s">
        <v>63</v>
      </c>
      <c r="F629" s="14" t="s">
        <v>192</v>
      </c>
      <c r="G629" s="1">
        <v>42180</v>
      </c>
      <c r="H629" s="14">
        <v>16</v>
      </c>
      <c r="I629" s="14">
        <v>19</v>
      </c>
      <c r="J629" s="14">
        <v>48</v>
      </c>
      <c r="K629" s="14">
        <v>0</v>
      </c>
    </row>
    <row r="630" spans="1:11" x14ac:dyDescent="0.25">
      <c r="A630" s="14" t="s">
        <v>130</v>
      </c>
      <c r="B630" s="14" t="s">
        <v>63</v>
      </c>
      <c r="C630" s="14" t="s">
        <v>63</v>
      </c>
      <c r="D630" s="14" t="s">
        <v>63</v>
      </c>
      <c r="E630" s="14" t="s">
        <v>63</v>
      </c>
      <c r="F630" s="14" t="s">
        <v>192</v>
      </c>
      <c r="G630" s="1">
        <v>42181</v>
      </c>
      <c r="H630" s="14">
        <v>16</v>
      </c>
      <c r="I630" s="14">
        <v>19</v>
      </c>
      <c r="J630" s="14">
        <v>48</v>
      </c>
      <c r="K630" s="14">
        <v>0</v>
      </c>
    </row>
    <row r="631" spans="1:11" x14ac:dyDescent="0.25">
      <c r="A631" s="14" t="s">
        <v>130</v>
      </c>
      <c r="B631" s="14" t="s">
        <v>63</v>
      </c>
      <c r="C631" s="14" t="s">
        <v>63</v>
      </c>
      <c r="D631" s="14" t="s">
        <v>63</v>
      </c>
      <c r="E631" s="14" t="s">
        <v>63</v>
      </c>
      <c r="F631" s="14" t="s">
        <v>192</v>
      </c>
      <c r="G631" s="1">
        <v>42185</v>
      </c>
      <c r="H631" s="14">
        <v>16</v>
      </c>
      <c r="I631" s="14">
        <v>19</v>
      </c>
      <c r="J631" s="14">
        <v>48</v>
      </c>
      <c r="K631" s="14">
        <v>0</v>
      </c>
    </row>
    <row r="632" spans="1:11" x14ac:dyDescent="0.25">
      <c r="A632" s="14" t="s">
        <v>130</v>
      </c>
      <c r="B632" s="14" t="s">
        <v>63</v>
      </c>
      <c r="C632" s="14" t="s">
        <v>63</v>
      </c>
      <c r="D632" s="14" t="s">
        <v>63</v>
      </c>
      <c r="E632" s="14" t="s">
        <v>63</v>
      </c>
      <c r="F632" s="14" t="s">
        <v>192</v>
      </c>
      <c r="G632" s="1">
        <v>42186</v>
      </c>
      <c r="H632" s="14">
        <v>16</v>
      </c>
      <c r="I632" s="14">
        <v>19</v>
      </c>
      <c r="J632" s="14">
        <v>56</v>
      </c>
      <c r="K632" s="14">
        <v>0</v>
      </c>
    </row>
    <row r="633" spans="1:11" x14ac:dyDescent="0.25">
      <c r="A633" s="14" t="s">
        <v>130</v>
      </c>
      <c r="B633" s="14" t="s">
        <v>63</v>
      </c>
      <c r="C633" s="14" t="s">
        <v>63</v>
      </c>
      <c r="D633" s="14" t="s">
        <v>63</v>
      </c>
      <c r="E633" s="14" t="s">
        <v>63</v>
      </c>
      <c r="F633" s="14" t="s">
        <v>192</v>
      </c>
      <c r="G633" s="1">
        <v>42201</v>
      </c>
      <c r="H633" s="14">
        <v>17</v>
      </c>
      <c r="I633" s="14">
        <v>19</v>
      </c>
      <c r="J633" s="14">
        <v>56</v>
      </c>
      <c r="K633" s="14">
        <v>0</v>
      </c>
    </row>
    <row r="634" spans="1:11" x14ac:dyDescent="0.25">
      <c r="A634" s="14" t="s">
        <v>130</v>
      </c>
      <c r="B634" s="14" t="s">
        <v>63</v>
      </c>
      <c r="C634" s="14" t="s">
        <v>63</v>
      </c>
      <c r="D634" s="14" t="s">
        <v>63</v>
      </c>
      <c r="E634" s="14" t="s">
        <v>63</v>
      </c>
      <c r="F634" s="14" t="s">
        <v>192</v>
      </c>
      <c r="G634" s="1">
        <v>42213</v>
      </c>
      <c r="H634" s="14">
        <v>16</v>
      </c>
      <c r="I634" s="14">
        <v>19</v>
      </c>
      <c r="J634" s="14"/>
      <c r="K634" s="14">
        <v>1</v>
      </c>
    </row>
    <row r="635" spans="1:11" x14ac:dyDescent="0.25">
      <c r="A635" s="14" t="s">
        <v>130</v>
      </c>
      <c r="B635" s="14" t="s">
        <v>63</v>
      </c>
      <c r="C635" s="14" t="s">
        <v>63</v>
      </c>
      <c r="D635" s="14" t="s">
        <v>63</v>
      </c>
      <c r="E635" s="14" t="s">
        <v>63</v>
      </c>
      <c r="F635" s="14" t="s">
        <v>192</v>
      </c>
      <c r="G635" s="1">
        <v>42214</v>
      </c>
      <c r="H635" s="14">
        <v>16</v>
      </c>
      <c r="I635" s="14">
        <v>19</v>
      </c>
      <c r="J635" s="14"/>
      <c r="K635" s="14">
        <v>1</v>
      </c>
    </row>
    <row r="636" spans="1:11" x14ac:dyDescent="0.25">
      <c r="A636" s="14" t="s">
        <v>130</v>
      </c>
      <c r="B636" s="14" t="s">
        <v>63</v>
      </c>
      <c r="C636" s="14" t="s">
        <v>63</v>
      </c>
      <c r="D636" s="14" t="s">
        <v>63</v>
      </c>
      <c r="E636" s="14" t="s">
        <v>63</v>
      </c>
      <c r="F636" s="14" t="s">
        <v>192</v>
      </c>
      <c r="G636" s="1">
        <v>42215</v>
      </c>
      <c r="H636" s="14">
        <v>16</v>
      </c>
      <c r="I636" s="14">
        <v>19</v>
      </c>
      <c r="J636" s="14"/>
      <c r="K636" s="14">
        <v>1</v>
      </c>
    </row>
    <row r="637" spans="1:11" x14ac:dyDescent="0.25">
      <c r="A637" s="14" t="s">
        <v>130</v>
      </c>
      <c r="B637" s="14" t="s">
        <v>63</v>
      </c>
      <c r="C637" s="14" t="s">
        <v>63</v>
      </c>
      <c r="D637" s="14" t="s">
        <v>63</v>
      </c>
      <c r="E637" s="14" t="s">
        <v>63</v>
      </c>
      <c r="F637" s="14" t="s">
        <v>192</v>
      </c>
      <c r="G637" s="1">
        <v>42233</v>
      </c>
      <c r="H637" s="14">
        <v>16</v>
      </c>
      <c r="I637" s="14">
        <v>19</v>
      </c>
      <c r="J637" s="14"/>
      <c r="K637" s="14">
        <v>1</v>
      </c>
    </row>
    <row r="638" spans="1:11" x14ac:dyDescent="0.25">
      <c r="A638" s="14" t="s">
        <v>130</v>
      </c>
      <c r="B638" s="14" t="s">
        <v>63</v>
      </c>
      <c r="C638" s="14" t="s">
        <v>63</v>
      </c>
      <c r="D638" s="14" t="s">
        <v>63</v>
      </c>
      <c r="E638" s="14" t="s">
        <v>63</v>
      </c>
      <c r="F638" s="14" t="s">
        <v>192</v>
      </c>
      <c r="G638" s="1">
        <v>42234</v>
      </c>
      <c r="H638" s="14">
        <v>16</v>
      </c>
      <c r="I638" s="14">
        <v>19</v>
      </c>
      <c r="J638" s="14"/>
      <c r="K638" s="14">
        <v>1</v>
      </c>
    </row>
    <row r="639" spans="1:11" x14ac:dyDescent="0.25">
      <c r="A639" s="14" t="s">
        <v>130</v>
      </c>
      <c r="B639" s="14" t="s">
        <v>63</v>
      </c>
      <c r="C639" s="14" t="s">
        <v>63</v>
      </c>
      <c r="D639" s="14" t="s">
        <v>63</v>
      </c>
      <c r="E639" s="14" t="s">
        <v>63</v>
      </c>
      <c r="F639" s="14" t="s">
        <v>192</v>
      </c>
      <c r="G639" s="1">
        <v>42242</v>
      </c>
      <c r="H639" s="14">
        <v>16</v>
      </c>
      <c r="I639" s="14">
        <v>19</v>
      </c>
      <c r="J639" s="14"/>
      <c r="K639" s="14">
        <v>1</v>
      </c>
    </row>
    <row r="640" spans="1:11" x14ac:dyDescent="0.25">
      <c r="A640" s="14" t="s">
        <v>130</v>
      </c>
      <c r="B640" s="14" t="s">
        <v>63</v>
      </c>
      <c r="C640" s="14" t="s">
        <v>63</v>
      </c>
      <c r="D640" s="14" t="s">
        <v>63</v>
      </c>
      <c r="E640" s="14" t="s">
        <v>63</v>
      </c>
      <c r="F640" s="14" t="s">
        <v>192</v>
      </c>
      <c r="G640" s="1">
        <v>42243</v>
      </c>
      <c r="H640" s="14">
        <v>16</v>
      </c>
      <c r="I640" s="14">
        <v>19</v>
      </c>
      <c r="J640" s="14"/>
      <c r="K640" s="14">
        <v>1</v>
      </c>
    </row>
    <row r="641" spans="1:11" x14ac:dyDescent="0.25">
      <c r="A641" s="14" t="s">
        <v>130</v>
      </c>
      <c r="B641" s="14" t="s">
        <v>63</v>
      </c>
      <c r="C641" s="14" t="s">
        <v>63</v>
      </c>
      <c r="D641" s="14" t="s">
        <v>63</v>
      </c>
      <c r="E641" s="14" t="s">
        <v>63</v>
      </c>
      <c r="F641" s="14" t="s">
        <v>192</v>
      </c>
      <c r="G641" s="1">
        <v>42256</v>
      </c>
      <c r="H641" s="14">
        <v>16</v>
      </c>
      <c r="I641" s="14">
        <v>19</v>
      </c>
      <c r="J641" s="14"/>
      <c r="K641" s="14">
        <v>1</v>
      </c>
    </row>
    <row r="642" spans="1:11" x14ac:dyDescent="0.25">
      <c r="A642" s="14" t="s">
        <v>130</v>
      </c>
      <c r="B642" s="14" t="s">
        <v>63</v>
      </c>
      <c r="C642" s="14" t="s">
        <v>63</v>
      </c>
      <c r="D642" s="14" t="s">
        <v>63</v>
      </c>
      <c r="E642" s="14" t="s">
        <v>63</v>
      </c>
      <c r="F642" s="14" t="s">
        <v>192</v>
      </c>
      <c r="G642" s="1">
        <v>42257</v>
      </c>
      <c r="H642" s="14">
        <v>16</v>
      </c>
      <c r="I642" s="14">
        <v>19</v>
      </c>
      <c r="J642" s="14"/>
      <c r="K642" s="14">
        <v>1</v>
      </c>
    </row>
    <row r="643" spans="1:11" x14ac:dyDescent="0.25">
      <c r="A643" s="14" t="s">
        <v>130</v>
      </c>
      <c r="B643" s="14" t="s">
        <v>63</v>
      </c>
      <c r="C643" s="14" t="s">
        <v>63</v>
      </c>
      <c r="D643" s="14" t="s">
        <v>63</v>
      </c>
      <c r="E643" s="14" t="s">
        <v>63</v>
      </c>
      <c r="F643" s="14" t="s">
        <v>192</v>
      </c>
      <c r="G643" s="1">
        <v>42258</v>
      </c>
      <c r="H643" s="14">
        <v>16</v>
      </c>
      <c r="I643" s="14">
        <v>19</v>
      </c>
      <c r="J643" s="14"/>
      <c r="K643" s="14">
        <v>1</v>
      </c>
    </row>
    <row r="644" spans="1:11" x14ac:dyDescent="0.25">
      <c r="A644" s="14" t="s">
        <v>130</v>
      </c>
      <c r="B644" s="14" t="s">
        <v>63</v>
      </c>
      <c r="C644" s="14" t="s">
        <v>63</v>
      </c>
      <c r="D644" s="14" t="s">
        <v>63</v>
      </c>
      <c r="E644" s="14" t="s">
        <v>63</v>
      </c>
      <c r="F644" s="14" t="s">
        <v>192</v>
      </c>
      <c r="G644" s="1" t="s">
        <v>181</v>
      </c>
      <c r="H644" s="14">
        <v>16</v>
      </c>
      <c r="I644" s="14">
        <v>19</v>
      </c>
      <c r="J644" s="14">
        <v>53</v>
      </c>
      <c r="K644" s="14">
        <v>0</v>
      </c>
    </row>
    <row r="645" spans="1:11" x14ac:dyDescent="0.25">
      <c r="A645" s="14" t="s">
        <v>41</v>
      </c>
      <c r="B645" s="14" t="s">
        <v>63</v>
      </c>
      <c r="C645" s="14" t="s">
        <v>63</v>
      </c>
      <c r="D645" s="14" t="s">
        <v>63</v>
      </c>
      <c r="E645" s="14" t="s">
        <v>63</v>
      </c>
      <c r="F645" s="14" t="s">
        <v>191</v>
      </c>
      <c r="G645" s="1">
        <v>42167</v>
      </c>
      <c r="H645" s="14">
        <v>16</v>
      </c>
      <c r="I645" s="14">
        <v>19</v>
      </c>
      <c r="J645" s="14"/>
      <c r="K645" s="14">
        <v>1</v>
      </c>
    </row>
    <row r="646" spans="1:11" x14ac:dyDescent="0.25">
      <c r="A646" s="14" t="s">
        <v>41</v>
      </c>
      <c r="B646" s="14" t="s">
        <v>63</v>
      </c>
      <c r="C646" s="14" t="s">
        <v>63</v>
      </c>
      <c r="D646" s="14" t="s">
        <v>63</v>
      </c>
      <c r="E646" s="14" t="s">
        <v>63</v>
      </c>
      <c r="F646" s="14" t="s">
        <v>191</v>
      </c>
      <c r="G646" s="1">
        <v>42180</v>
      </c>
      <c r="H646" s="14">
        <v>16</v>
      </c>
      <c r="I646" s="14">
        <v>19</v>
      </c>
      <c r="J646" s="14"/>
      <c r="K646" s="14">
        <v>1</v>
      </c>
    </row>
    <row r="647" spans="1:11" x14ac:dyDescent="0.25">
      <c r="A647" s="14" t="s">
        <v>41</v>
      </c>
      <c r="B647" s="14" t="s">
        <v>63</v>
      </c>
      <c r="C647" s="14" t="s">
        <v>63</v>
      </c>
      <c r="D647" s="14" t="s">
        <v>63</v>
      </c>
      <c r="E647" s="14" t="s">
        <v>63</v>
      </c>
      <c r="F647" s="14" t="s">
        <v>191</v>
      </c>
      <c r="G647" s="1">
        <v>42181</v>
      </c>
      <c r="H647" s="14">
        <v>16</v>
      </c>
      <c r="I647" s="14">
        <v>19</v>
      </c>
      <c r="J647" s="14"/>
      <c r="K647" s="14">
        <v>1</v>
      </c>
    </row>
    <row r="648" spans="1:11" x14ac:dyDescent="0.25">
      <c r="A648" s="14" t="s">
        <v>41</v>
      </c>
      <c r="B648" s="14" t="s">
        <v>63</v>
      </c>
      <c r="C648" s="14" t="s">
        <v>63</v>
      </c>
      <c r="D648" s="14" t="s">
        <v>63</v>
      </c>
      <c r="E648" s="14" t="s">
        <v>63</v>
      </c>
      <c r="F648" s="14" t="s">
        <v>191</v>
      </c>
      <c r="G648" s="1">
        <v>42185</v>
      </c>
      <c r="H648" s="14">
        <v>16</v>
      </c>
      <c r="I648" s="14">
        <v>19</v>
      </c>
      <c r="J648" s="14"/>
      <c r="K648" s="14">
        <v>1</v>
      </c>
    </row>
    <row r="649" spans="1:11" x14ac:dyDescent="0.25">
      <c r="A649" s="14" t="s">
        <v>41</v>
      </c>
      <c r="B649" s="14" t="s">
        <v>63</v>
      </c>
      <c r="C649" s="14" t="s">
        <v>63</v>
      </c>
      <c r="D649" s="14" t="s">
        <v>63</v>
      </c>
      <c r="E649" s="14" t="s">
        <v>63</v>
      </c>
      <c r="F649" s="14" t="s">
        <v>191</v>
      </c>
      <c r="G649" s="1">
        <v>42186</v>
      </c>
      <c r="H649" s="14">
        <v>16</v>
      </c>
      <c r="I649" s="14">
        <v>19</v>
      </c>
      <c r="J649" s="14"/>
      <c r="K649" s="14">
        <v>1</v>
      </c>
    </row>
    <row r="650" spans="1:11" x14ac:dyDescent="0.25">
      <c r="A650" s="14" t="s">
        <v>41</v>
      </c>
      <c r="B650" s="14" t="s">
        <v>63</v>
      </c>
      <c r="C650" s="14" t="s">
        <v>63</v>
      </c>
      <c r="D650" s="14" t="s">
        <v>63</v>
      </c>
      <c r="E650" s="14" t="s">
        <v>63</v>
      </c>
      <c r="F650" s="14" t="s">
        <v>191</v>
      </c>
      <c r="G650" s="1">
        <v>42201</v>
      </c>
      <c r="H650" s="14">
        <v>17</v>
      </c>
      <c r="I650" s="14">
        <v>19</v>
      </c>
      <c r="J650" s="14"/>
      <c r="K650" s="14">
        <v>1</v>
      </c>
    </row>
    <row r="651" spans="1:11" x14ac:dyDescent="0.25">
      <c r="A651" s="14" t="s">
        <v>41</v>
      </c>
      <c r="B651" s="14" t="s">
        <v>63</v>
      </c>
      <c r="C651" s="14" t="s">
        <v>63</v>
      </c>
      <c r="D651" s="14" t="s">
        <v>63</v>
      </c>
      <c r="E651" s="14" t="s">
        <v>63</v>
      </c>
      <c r="F651" s="14" t="s">
        <v>191</v>
      </c>
      <c r="G651" s="1">
        <v>42213</v>
      </c>
      <c r="H651" s="14">
        <v>16</v>
      </c>
      <c r="I651" s="14">
        <v>19</v>
      </c>
      <c r="J651" s="14"/>
      <c r="K651" s="14">
        <v>1</v>
      </c>
    </row>
    <row r="652" spans="1:11" x14ac:dyDescent="0.25">
      <c r="A652" s="14" t="s">
        <v>41</v>
      </c>
      <c r="B652" s="14" t="s">
        <v>63</v>
      </c>
      <c r="C652" s="14" t="s">
        <v>63</v>
      </c>
      <c r="D652" s="14" t="s">
        <v>63</v>
      </c>
      <c r="E652" s="14" t="s">
        <v>63</v>
      </c>
      <c r="F652" s="14" t="s">
        <v>191</v>
      </c>
      <c r="G652" s="1">
        <v>42214</v>
      </c>
      <c r="H652" s="14">
        <v>16</v>
      </c>
      <c r="I652" s="14">
        <v>19</v>
      </c>
      <c r="J652" s="14"/>
      <c r="K652" s="14">
        <v>1</v>
      </c>
    </row>
    <row r="653" spans="1:11" x14ac:dyDescent="0.25">
      <c r="A653" s="14" t="s">
        <v>41</v>
      </c>
      <c r="B653" s="14" t="s">
        <v>63</v>
      </c>
      <c r="C653" s="14" t="s">
        <v>63</v>
      </c>
      <c r="D653" s="14" t="s">
        <v>63</v>
      </c>
      <c r="E653" s="14" t="s">
        <v>63</v>
      </c>
      <c r="F653" s="14" t="s">
        <v>191</v>
      </c>
      <c r="G653" s="1">
        <v>42215</v>
      </c>
      <c r="H653" s="14">
        <v>16</v>
      </c>
      <c r="I653" s="14">
        <v>19</v>
      </c>
      <c r="J653" s="14"/>
      <c r="K653" s="14">
        <v>1</v>
      </c>
    </row>
    <row r="654" spans="1:11" x14ac:dyDescent="0.25">
      <c r="A654" s="14" t="s">
        <v>41</v>
      </c>
      <c r="B654" s="14" t="s">
        <v>63</v>
      </c>
      <c r="C654" s="14" t="s">
        <v>63</v>
      </c>
      <c r="D654" s="14" t="s">
        <v>63</v>
      </c>
      <c r="E654" s="14" t="s">
        <v>63</v>
      </c>
      <c r="F654" s="14" t="s">
        <v>191</v>
      </c>
      <c r="G654" s="1">
        <v>42233</v>
      </c>
      <c r="H654" s="14">
        <v>16</v>
      </c>
      <c r="I654" s="14">
        <v>19</v>
      </c>
      <c r="J654" s="14"/>
      <c r="K654" s="14">
        <v>1</v>
      </c>
    </row>
    <row r="655" spans="1:11" x14ac:dyDescent="0.25">
      <c r="A655" s="14" t="s">
        <v>41</v>
      </c>
      <c r="B655" s="14" t="s">
        <v>63</v>
      </c>
      <c r="C655" s="14" t="s">
        <v>63</v>
      </c>
      <c r="D655" s="14" t="s">
        <v>63</v>
      </c>
      <c r="E655" s="14" t="s">
        <v>63</v>
      </c>
      <c r="F655" s="14" t="s">
        <v>191</v>
      </c>
      <c r="G655" s="1">
        <v>42234</v>
      </c>
      <c r="H655" s="14">
        <v>16</v>
      </c>
      <c r="I655" s="14">
        <v>19</v>
      </c>
      <c r="J655" s="14"/>
      <c r="K655" s="14">
        <v>1</v>
      </c>
    </row>
    <row r="656" spans="1:11" x14ac:dyDescent="0.25">
      <c r="A656" s="14" t="s">
        <v>41</v>
      </c>
      <c r="B656" s="14" t="s">
        <v>63</v>
      </c>
      <c r="C656" s="14" t="s">
        <v>63</v>
      </c>
      <c r="D656" s="14" t="s">
        <v>63</v>
      </c>
      <c r="E656" s="14" t="s">
        <v>63</v>
      </c>
      <c r="F656" s="14" t="s">
        <v>191</v>
      </c>
      <c r="G656" s="1">
        <v>42243</v>
      </c>
      <c r="H656" s="14">
        <v>16</v>
      </c>
      <c r="I656" s="14">
        <v>19</v>
      </c>
      <c r="J656" s="14"/>
      <c r="K656" s="14">
        <v>1</v>
      </c>
    </row>
    <row r="657" spans="1:11" x14ac:dyDescent="0.25">
      <c r="A657" s="14" t="s">
        <v>41</v>
      </c>
      <c r="B657" s="14" t="s">
        <v>63</v>
      </c>
      <c r="C657" s="14" t="s">
        <v>63</v>
      </c>
      <c r="D657" s="14" t="s">
        <v>63</v>
      </c>
      <c r="E657" s="14" t="s">
        <v>63</v>
      </c>
      <c r="F657" s="14" t="s">
        <v>191</v>
      </c>
      <c r="G657" s="1">
        <v>42256</v>
      </c>
      <c r="H657" s="14">
        <v>16</v>
      </c>
      <c r="I657" s="14">
        <v>19</v>
      </c>
      <c r="J657" s="14"/>
      <c r="K657" s="14">
        <v>1</v>
      </c>
    </row>
    <row r="658" spans="1:11" x14ac:dyDescent="0.25">
      <c r="A658" s="14" t="s">
        <v>41</v>
      </c>
      <c r="B658" s="14" t="s">
        <v>63</v>
      </c>
      <c r="C658" s="14" t="s">
        <v>63</v>
      </c>
      <c r="D658" s="14" t="s">
        <v>63</v>
      </c>
      <c r="E658" s="14" t="s">
        <v>63</v>
      </c>
      <c r="F658" s="14" t="s">
        <v>191</v>
      </c>
      <c r="G658" s="1">
        <v>42257</v>
      </c>
      <c r="H658" s="14">
        <v>16</v>
      </c>
      <c r="I658" s="14">
        <v>19</v>
      </c>
      <c r="J658" s="14"/>
      <c r="K658" s="14">
        <v>1</v>
      </c>
    </row>
    <row r="659" spans="1:11" x14ac:dyDescent="0.25">
      <c r="A659" s="14" t="s">
        <v>41</v>
      </c>
      <c r="B659" s="14" t="s">
        <v>63</v>
      </c>
      <c r="C659" s="14" t="s">
        <v>63</v>
      </c>
      <c r="D659" s="14" t="s">
        <v>63</v>
      </c>
      <c r="E659" s="14" t="s">
        <v>63</v>
      </c>
      <c r="F659" s="14" t="s">
        <v>191</v>
      </c>
      <c r="G659" s="1">
        <v>42258</v>
      </c>
      <c r="H659" s="14">
        <v>16</v>
      </c>
      <c r="I659" s="14">
        <v>19</v>
      </c>
      <c r="J659" s="14"/>
      <c r="K659" s="14">
        <v>1</v>
      </c>
    </row>
    <row r="660" spans="1:11" x14ac:dyDescent="0.25">
      <c r="A660" s="14" t="s">
        <v>41</v>
      </c>
      <c r="B660" s="14" t="s">
        <v>63</v>
      </c>
      <c r="C660" s="14" t="s">
        <v>63</v>
      </c>
      <c r="D660" s="14" t="s">
        <v>63</v>
      </c>
      <c r="E660" s="14" t="s">
        <v>63</v>
      </c>
      <c r="F660" s="14" t="s">
        <v>191</v>
      </c>
      <c r="G660" s="1" t="s">
        <v>181</v>
      </c>
      <c r="H660" s="14">
        <v>16</v>
      </c>
      <c r="I660" s="14">
        <v>19</v>
      </c>
      <c r="J660" s="14"/>
      <c r="K660" s="14">
        <v>1</v>
      </c>
    </row>
    <row r="661" spans="1:11" x14ac:dyDescent="0.25">
      <c r="A661" s="14" t="s">
        <v>41</v>
      </c>
      <c r="B661" s="14" t="s">
        <v>63</v>
      </c>
      <c r="C661" s="14" t="s">
        <v>63</v>
      </c>
      <c r="D661" s="14" t="s">
        <v>63</v>
      </c>
      <c r="E661" s="14" t="s">
        <v>63</v>
      </c>
      <c r="F661" s="14" t="s">
        <v>192</v>
      </c>
      <c r="G661" s="1">
        <v>42163</v>
      </c>
      <c r="H661" s="14">
        <v>16</v>
      </c>
      <c r="I661" s="14">
        <v>19</v>
      </c>
      <c r="J661" s="14"/>
      <c r="K661" s="14">
        <v>1</v>
      </c>
    </row>
    <row r="662" spans="1:11" x14ac:dyDescent="0.25">
      <c r="A662" s="14" t="s">
        <v>41</v>
      </c>
      <c r="B662" s="14" t="s">
        <v>63</v>
      </c>
      <c r="C662" s="14" t="s">
        <v>63</v>
      </c>
      <c r="D662" s="14" t="s">
        <v>63</v>
      </c>
      <c r="E662" s="14" t="s">
        <v>63</v>
      </c>
      <c r="F662" s="14" t="s">
        <v>192</v>
      </c>
      <c r="G662" s="1">
        <v>42164</v>
      </c>
      <c r="H662" s="14">
        <v>15</v>
      </c>
      <c r="I662" s="14">
        <v>18</v>
      </c>
      <c r="J662" s="14"/>
      <c r="K662" s="14">
        <v>1</v>
      </c>
    </row>
    <row r="663" spans="1:11" x14ac:dyDescent="0.25">
      <c r="A663" s="14" t="s">
        <v>41</v>
      </c>
      <c r="B663" s="14" t="s">
        <v>63</v>
      </c>
      <c r="C663" s="14" t="s">
        <v>63</v>
      </c>
      <c r="D663" s="14" t="s">
        <v>63</v>
      </c>
      <c r="E663" s="14" t="s">
        <v>63</v>
      </c>
      <c r="F663" s="14" t="s">
        <v>192</v>
      </c>
      <c r="G663" s="1">
        <v>42167</v>
      </c>
      <c r="H663" s="14">
        <v>16</v>
      </c>
      <c r="I663" s="14">
        <v>19</v>
      </c>
      <c r="J663" s="14"/>
      <c r="K663" s="14">
        <v>1</v>
      </c>
    </row>
    <row r="664" spans="1:11" x14ac:dyDescent="0.25">
      <c r="A664" s="14" t="s">
        <v>41</v>
      </c>
      <c r="B664" s="14" t="s">
        <v>63</v>
      </c>
      <c r="C664" s="14" t="s">
        <v>63</v>
      </c>
      <c r="D664" s="14" t="s">
        <v>63</v>
      </c>
      <c r="E664" s="14" t="s">
        <v>63</v>
      </c>
      <c r="F664" s="14" t="s">
        <v>192</v>
      </c>
      <c r="G664" s="1">
        <v>42180</v>
      </c>
      <c r="H664" s="14">
        <v>16</v>
      </c>
      <c r="I664" s="14">
        <v>19</v>
      </c>
      <c r="J664" s="14"/>
      <c r="K664" s="14">
        <v>1</v>
      </c>
    </row>
    <row r="665" spans="1:11" x14ac:dyDescent="0.25">
      <c r="A665" s="14" t="s">
        <v>41</v>
      </c>
      <c r="B665" s="14" t="s">
        <v>63</v>
      </c>
      <c r="C665" s="14" t="s">
        <v>63</v>
      </c>
      <c r="D665" s="14" t="s">
        <v>63</v>
      </c>
      <c r="E665" s="14" t="s">
        <v>63</v>
      </c>
      <c r="F665" s="14" t="s">
        <v>192</v>
      </c>
      <c r="G665" s="1">
        <v>42181</v>
      </c>
      <c r="H665" s="14">
        <v>16</v>
      </c>
      <c r="I665" s="14">
        <v>19</v>
      </c>
      <c r="J665" s="14"/>
      <c r="K665" s="14">
        <v>1</v>
      </c>
    </row>
    <row r="666" spans="1:11" x14ac:dyDescent="0.25">
      <c r="A666" s="14" t="s">
        <v>41</v>
      </c>
      <c r="B666" s="14" t="s">
        <v>63</v>
      </c>
      <c r="C666" s="14" t="s">
        <v>63</v>
      </c>
      <c r="D666" s="14" t="s">
        <v>63</v>
      </c>
      <c r="E666" s="14" t="s">
        <v>63</v>
      </c>
      <c r="F666" s="14" t="s">
        <v>192</v>
      </c>
      <c r="G666" s="1">
        <v>42185</v>
      </c>
      <c r="H666" s="14">
        <v>16</v>
      </c>
      <c r="I666" s="14">
        <v>19</v>
      </c>
      <c r="J666" s="14"/>
      <c r="K666" s="14">
        <v>1</v>
      </c>
    </row>
    <row r="667" spans="1:11" x14ac:dyDescent="0.25">
      <c r="A667" s="14" t="s">
        <v>41</v>
      </c>
      <c r="B667" s="14" t="s">
        <v>63</v>
      </c>
      <c r="C667" s="14" t="s">
        <v>63</v>
      </c>
      <c r="D667" s="14" t="s">
        <v>63</v>
      </c>
      <c r="E667" s="14" t="s">
        <v>63</v>
      </c>
      <c r="F667" s="14" t="s">
        <v>192</v>
      </c>
      <c r="G667" s="1">
        <v>42186</v>
      </c>
      <c r="H667" s="14">
        <v>16</v>
      </c>
      <c r="I667" s="14">
        <v>19</v>
      </c>
      <c r="J667" s="14"/>
      <c r="K667" s="14">
        <v>1</v>
      </c>
    </row>
    <row r="668" spans="1:11" x14ac:dyDescent="0.25">
      <c r="A668" s="14" t="s">
        <v>41</v>
      </c>
      <c r="B668" s="14" t="s">
        <v>63</v>
      </c>
      <c r="C668" s="14" t="s">
        <v>63</v>
      </c>
      <c r="D668" s="14" t="s">
        <v>63</v>
      </c>
      <c r="E668" s="14" t="s">
        <v>63</v>
      </c>
      <c r="F668" s="14" t="s">
        <v>192</v>
      </c>
      <c r="G668" s="1">
        <v>42201</v>
      </c>
      <c r="H668" s="14">
        <v>17</v>
      </c>
      <c r="I668" s="14">
        <v>19</v>
      </c>
      <c r="J668" s="14"/>
      <c r="K668" s="14">
        <v>1</v>
      </c>
    </row>
    <row r="669" spans="1:11" x14ac:dyDescent="0.25">
      <c r="A669" s="14" t="s">
        <v>41</v>
      </c>
      <c r="B669" s="14" t="s">
        <v>63</v>
      </c>
      <c r="C669" s="14" t="s">
        <v>63</v>
      </c>
      <c r="D669" s="14" t="s">
        <v>63</v>
      </c>
      <c r="E669" s="14" t="s">
        <v>63</v>
      </c>
      <c r="F669" s="14" t="s">
        <v>192</v>
      </c>
      <c r="G669" s="1">
        <v>42213</v>
      </c>
      <c r="H669" s="14">
        <v>16</v>
      </c>
      <c r="I669" s="14">
        <v>19</v>
      </c>
      <c r="J669" s="14"/>
      <c r="K669" s="14">
        <v>1</v>
      </c>
    </row>
    <row r="670" spans="1:11" x14ac:dyDescent="0.25">
      <c r="A670" s="14" t="s">
        <v>41</v>
      </c>
      <c r="B670" s="14" t="s">
        <v>63</v>
      </c>
      <c r="C670" s="14" t="s">
        <v>63</v>
      </c>
      <c r="D670" s="14" t="s">
        <v>63</v>
      </c>
      <c r="E670" s="14" t="s">
        <v>63</v>
      </c>
      <c r="F670" s="14" t="s">
        <v>192</v>
      </c>
      <c r="G670" s="1">
        <v>42214</v>
      </c>
      <c r="H670" s="14">
        <v>16</v>
      </c>
      <c r="I670" s="14">
        <v>19</v>
      </c>
      <c r="J670" s="14"/>
      <c r="K670" s="14">
        <v>1</v>
      </c>
    </row>
    <row r="671" spans="1:11" x14ac:dyDescent="0.25">
      <c r="A671" s="14" t="s">
        <v>41</v>
      </c>
      <c r="B671" s="14" t="s">
        <v>63</v>
      </c>
      <c r="C671" s="14" t="s">
        <v>63</v>
      </c>
      <c r="D671" s="14" t="s">
        <v>63</v>
      </c>
      <c r="E671" s="14" t="s">
        <v>63</v>
      </c>
      <c r="F671" s="14" t="s">
        <v>192</v>
      </c>
      <c r="G671" s="1">
        <v>42215</v>
      </c>
      <c r="H671" s="14">
        <v>16</v>
      </c>
      <c r="I671" s="14">
        <v>19</v>
      </c>
      <c r="J671" s="14"/>
      <c r="K671" s="14">
        <v>1</v>
      </c>
    </row>
    <row r="672" spans="1:11" x14ac:dyDescent="0.25">
      <c r="A672" s="14" t="s">
        <v>41</v>
      </c>
      <c r="B672" s="14" t="s">
        <v>63</v>
      </c>
      <c r="C672" s="14" t="s">
        <v>63</v>
      </c>
      <c r="D672" s="14" t="s">
        <v>63</v>
      </c>
      <c r="E672" s="14" t="s">
        <v>63</v>
      </c>
      <c r="F672" s="14" t="s">
        <v>192</v>
      </c>
      <c r="G672" s="1">
        <v>42233</v>
      </c>
      <c r="H672" s="14">
        <v>16</v>
      </c>
      <c r="I672" s="14">
        <v>19</v>
      </c>
      <c r="J672" s="14"/>
      <c r="K672" s="14">
        <v>1</v>
      </c>
    </row>
    <row r="673" spans="1:11" x14ac:dyDescent="0.25">
      <c r="A673" s="14" t="s">
        <v>41</v>
      </c>
      <c r="B673" s="14" t="s">
        <v>63</v>
      </c>
      <c r="C673" s="14" t="s">
        <v>63</v>
      </c>
      <c r="D673" s="14" t="s">
        <v>63</v>
      </c>
      <c r="E673" s="14" t="s">
        <v>63</v>
      </c>
      <c r="F673" s="14" t="s">
        <v>192</v>
      </c>
      <c r="G673" s="1">
        <v>42234</v>
      </c>
      <c r="H673" s="14">
        <v>16</v>
      </c>
      <c r="I673" s="14">
        <v>19</v>
      </c>
      <c r="J673" s="14"/>
      <c r="K673" s="14">
        <v>1</v>
      </c>
    </row>
    <row r="674" spans="1:11" x14ac:dyDescent="0.25">
      <c r="A674" s="14" t="s">
        <v>41</v>
      </c>
      <c r="B674" s="14" t="s">
        <v>63</v>
      </c>
      <c r="C674" s="14" t="s">
        <v>63</v>
      </c>
      <c r="D674" s="14" t="s">
        <v>63</v>
      </c>
      <c r="E674" s="14" t="s">
        <v>63</v>
      </c>
      <c r="F674" s="14" t="s">
        <v>192</v>
      </c>
      <c r="G674" s="1">
        <v>42242</v>
      </c>
      <c r="H674" s="14">
        <v>16</v>
      </c>
      <c r="I674" s="14">
        <v>19</v>
      </c>
      <c r="J674" s="14"/>
      <c r="K674" s="14">
        <v>1</v>
      </c>
    </row>
    <row r="675" spans="1:11" x14ac:dyDescent="0.25">
      <c r="A675" s="14" t="s">
        <v>41</v>
      </c>
      <c r="B675" s="14" t="s">
        <v>63</v>
      </c>
      <c r="C675" s="14" t="s">
        <v>63</v>
      </c>
      <c r="D675" s="14" t="s">
        <v>63</v>
      </c>
      <c r="E675" s="14" t="s">
        <v>63</v>
      </c>
      <c r="F675" s="14" t="s">
        <v>192</v>
      </c>
      <c r="G675" s="1">
        <v>42243</v>
      </c>
      <c r="H675" s="14">
        <v>16</v>
      </c>
      <c r="I675" s="14">
        <v>19</v>
      </c>
      <c r="J675" s="14"/>
      <c r="K675" s="14">
        <v>1</v>
      </c>
    </row>
    <row r="676" spans="1:11" x14ac:dyDescent="0.25">
      <c r="A676" s="14" t="s">
        <v>41</v>
      </c>
      <c r="B676" s="14" t="s">
        <v>63</v>
      </c>
      <c r="C676" s="14" t="s">
        <v>63</v>
      </c>
      <c r="D676" s="14" t="s">
        <v>63</v>
      </c>
      <c r="E676" s="14" t="s">
        <v>63</v>
      </c>
      <c r="F676" s="14" t="s">
        <v>192</v>
      </c>
      <c r="G676" s="1">
        <v>42256</v>
      </c>
      <c r="H676" s="14">
        <v>16</v>
      </c>
      <c r="I676" s="14">
        <v>19</v>
      </c>
      <c r="J676" s="14"/>
      <c r="K676" s="14">
        <v>1</v>
      </c>
    </row>
    <row r="677" spans="1:11" x14ac:dyDescent="0.25">
      <c r="A677" s="14" t="s">
        <v>41</v>
      </c>
      <c r="B677" s="14" t="s">
        <v>63</v>
      </c>
      <c r="C677" s="14" t="s">
        <v>63</v>
      </c>
      <c r="D677" s="14" t="s">
        <v>63</v>
      </c>
      <c r="E677" s="14" t="s">
        <v>63</v>
      </c>
      <c r="F677" s="14" t="s">
        <v>192</v>
      </c>
      <c r="G677" s="1">
        <v>42257</v>
      </c>
      <c r="H677" s="14">
        <v>16</v>
      </c>
      <c r="I677" s="14">
        <v>19</v>
      </c>
      <c r="J677" s="14"/>
      <c r="K677" s="14">
        <v>1</v>
      </c>
    </row>
    <row r="678" spans="1:11" x14ac:dyDescent="0.25">
      <c r="A678" s="14" t="s">
        <v>41</v>
      </c>
      <c r="B678" s="14" t="s">
        <v>63</v>
      </c>
      <c r="C678" s="14" t="s">
        <v>63</v>
      </c>
      <c r="D678" s="14" t="s">
        <v>63</v>
      </c>
      <c r="E678" s="14" t="s">
        <v>63</v>
      </c>
      <c r="F678" s="14" t="s">
        <v>192</v>
      </c>
      <c r="G678" s="1">
        <v>42258</v>
      </c>
      <c r="H678" s="14">
        <v>16</v>
      </c>
      <c r="I678" s="14">
        <v>19</v>
      </c>
      <c r="J678" s="14"/>
      <c r="K678" s="14">
        <v>1</v>
      </c>
    </row>
    <row r="679" spans="1:11" x14ac:dyDescent="0.25">
      <c r="A679" s="14" t="s">
        <v>41</v>
      </c>
      <c r="B679" s="14" t="s">
        <v>63</v>
      </c>
      <c r="C679" s="14" t="s">
        <v>63</v>
      </c>
      <c r="D679" s="14" t="s">
        <v>63</v>
      </c>
      <c r="E679" s="14" t="s">
        <v>63</v>
      </c>
      <c r="F679" s="14" t="s">
        <v>192</v>
      </c>
      <c r="G679" s="1" t="s">
        <v>181</v>
      </c>
      <c r="H679" s="14">
        <v>16</v>
      </c>
      <c r="I679" s="14">
        <v>19</v>
      </c>
      <c r="J679" s="14"/>
      <c r="K679" s="14">
        <v>1</v>
      </c>
    </row>
    <row r="680" spans="1:11" x14ac:dyDescent="0.25">
      <c r="A680" s="14" t="s">
        <v>29</v>
      </c>
      <c r="B680" s="14" t="s">
        <v>63</v>
      </c>
      <c r="C680" s="14" t="s">
        <v>63</v>
      </c>
      <c r="D680" s="14" t="s">
        <v>63</v>
      </c>
      <c r="E680" s="14" t="s">
        <v>63</v>
      </c>
      <c r="F680" s="14" t="s">
        <v>191</v>
      </c>
      <c r="G680" s="1">
        <v>42167</v>
      </c>
      <c r="H680" s="14">
        <v>16</v>
      </c>
      <c r="I680" s="14">
        <v>19</v>
      </c>
      <c r="J680" s="14"/>
      <c r="K680" s="14">
        <v>1</v>
      </c>
    </row>
    <row r="681" spans="1:11" x14ac:dyDescent="0.25">
      <c r="A681" s="14" t="s">
        <v>29</v>
      </c>
      <c r="B681" s="14" t="s">
        <v>63</v>
      </c>
      <c r="C681" s="14" t="s">
        <v>63</v>
      </c>
      <c r="D681" s="14" t="s">
        <v>63</v>
      </c>
      <c r="E681" s="14" t="s">
        <v>63</v>
      </c>
      <c r="F681" s="14" t="s">
        <v>191</v>
      </c>
      <c r="G681" s="1">
        <v>42180</v>
      </c>
      <c r="H681" s="14">
        <v>16</v>
      </c>
      <c r="I681" s="14">
        <v>19</v>
      </c>
      <c r="J681" s="14"/>
      <c r="K681" s="14">
        <v>1</v>
      </c>
    </row>
    <row r="682" spans="1:11" x14ac:dyDescent="0.25">
      <c r="A682" s="14" t="s">
        <v>29</v>
      </c>
      <c r="B682" s="14" t="s">
        <v>63</v>
      </c>
      <c r="C682" s="14" t="s">
        <v>63</v>
      </c>
      <c r="D682" s="14" t="s">
        <v>63</v>
      </c>
      <c r="E682" s="14" t="s">
        <v>63</v>
      </c>
      <c r="F682" s="14" t="s">
        <v>191</v>
      </c>
      <c r="G682" s="1">
        <v>42181</v>
      </c>
      <c r="H682" s="14">
        <v>16</v>
      </c>
      <c r="I682" s="14">
        <v>19</v>
      </c>
      <c r="J682" s="14"/>
      <c r="K682" s="14">
        <v>1</v>
      </c>
    </row>
    <row r="683" spans="1:11" x14ac:dyDescent="0.25">
      <c r="A683" s="14" t="s">
        <v>29</v>
      </c>
      <c r="B683" s="14" t="s">
        <v>63</v>
      </c>
      <c r="C683" s="14" t="s">
        <v>63</v>
      </c>
      <c r="D683" s="14" t="s">
        <v>63</v>
      </c>
      <c r="E683" s="14" t="s">
        <v>63</v>
      </c>
      <c r="F683" s="14" t="s">
        <v>191</v>
      </c>
      <c r="G683" s="1">
        <v>42185</v>
      </c>
      <c r="H683" s="14">
        <v>16</v>
      </c>
      <c r="I683" s="14">
        <v>19</v>
      </c>
      <c r="J683" s="14"/>
      <c r="K683" s="14">
        <v>1</v>
      </c>
    </row>
    <row r="684" spans="1:11" x14ac:dyDescent="0.25">
      <c r="A684" s="14" t="s">
        <v>29</v>
      </c>
      <c r="B684" s="14" t="s">
        <v>63</v>
      </c>
      <c r="C684" s="14" t="s">
        <v>63</v>
      </c>
      <c r="D684" s="14" t="s">
        <v>63</v>
      </c>
      <c r="E684" s="14" t="s">
        <v>63</v>
      </c>
      <c r="F684" s="14" t="s">
        <v>191</v>
      </c>
      <c r="G684" s="1">
        <v>42186</v>
      </c>
      <c r="H684" s="14">
        <v>16</v>
      </c>
      <c r="I684" s="14">
        <v>19</v>
      </c>
      <c r="J684" s="14"/>
      <c r="K684" s="14">
        <v>1</v>
      </c>
    </row>
    <row r="685" spans="1:11" x14ac:dyDescent="0.25">
      <c r="A685" s="14" t="s">
        <v>29</v>
      </c>
      <c r="B685" s="14" t="s">
        <v>63</v>
      </c>
      <c r="C685" s="14" t="s">
        <v>63</v>
      </c>
      <c r="D685" s="14" t="s">
        <v>63</v>
      </c>
      <c r="E685" s="14" t="s">
        <v>63</v>
      </c>
      <c r="F685" s="14" t="s">
        <v>191</v>
      </c>
      <c r="G685" s="1">
        <v>42201</v>
      </c>
      <c r="H685" s="14">
        <v>17</v>
      </c>
      <c r="I685" s="14">
        <v>19</v>
      </c>
      <c r="J685" s="14"/>
      <c r="K685" s="14">
        <v>1</v>
      </c>
    </row>
    <row r="686" spans="1:11" x14ac:dyDescent="0.25">
      <c r="A686" s="14" t="s">
        <v>29</v>
      </c>
      <c r="B686" s="14" t="s">
        <v>63</v>
      </c>
      <c r="C686" s="14" t="s">
        <v>63</v>
      </c>
      <c r="D686" s="14" t="s">
        <v>63</v>
      </c>
      <c r="E686" s="14" t="s">
        <v>63</v>
      </c>
      <c r="F686" s="14" t="s">
        <v>191</v>
      </c>
      <c r="G686" s="1">
        <v>42213</v>
      </c>
      <c r="H686" s="14">
        <v>16</v>
      </c>
      <c r="I686" s="14">
        <v>19</v>
      </c>
      <c r="J686" s="14"/>
      <c r="K686" s="14">
        <v>1</v>
      </c>
    </row>
    <row r="687" spans="1:11" x14ac:dyDescent="0.25">
      <c r="A687" s="14" t="s">
        <v>29</v>
      </c>
      <c r="B687" s="14" t="s">
        <v>63</v>
      </c>
      <c r="C687" s="14" t="s">
        <v>63</v>
      </c>
      <c r="D687" s="14" t="s">
        <v>63</v>
      </c>
      <c r="E687" s="14" t="s">
        <v>63</v>
      </c>
      <c r="F687" s="14" t="s">
        <v>191</v>
      </c>
      <c r="G687" s="1">
        <v>42214</v>
      </c>
      <c r="H687" s="14">
        <v>16</v>
      </c>
      <c r="I687" s="14">
        <v>19</v>
      </c>
      <c r="J687" s="14"/>
      <c r="K687" s="14">
        <v>1</v>
      </c>
    </row>
    <row r="688" spans="1:11" x14ac:dyDescent="0.25">
      <c r="A688" s="14" t="s">
        <v>29</v>
      </c>
      <c r="B688" s="14" t="s">
        <v>63</v>
      </c>
      <c r="C688" s="14" t="s">
        <v>63</v>
      </c>
      <c r="D688" s="14" t="s">
        <v>63</v>
      </c>
      <c r="E688" s="14" t="s">
        <v>63</v>
      </c>
      <c r="F688" s="14" t="s">
        <v>191</v>
      </c>
      <c r="G688" s="1">
        <v>42215</v>
      </c>
      <c r="H688" s="14">
        <v>16</v>
      </c>
      <c r="I688" s="14">
        <v>19</v>
      </c>
      <c r="J688" s="14"/>
      <c r="K688" s="14">
        <v>1</v>
      </c>
    </row>
    <row r="689" spans="1:11" x14ac:dyDescent="0.25">
      <c r="A689" s="14" t="s">
        <v>29</v>
      </c>
      <c r="B689" s="14" t="s">
        <v>63</v>
      </c>
      <c r="C689" s="14" t="s">
        <v>63</v>
      </c>
      <c r="D689" s="14" t="s">
        <v>63</v>
      </c>
      <c r="E689" s="14" t="s">
        <v>63</v>
      </c>
      <c r="F689" s="14" t="s">
        <v>191</v>
      </c>
      <c r="G689" s="1">
        <v>42233</v>
      </c>
      <c r="H689" s="14">
        <v>16</v>
      </c>
      <c r="I689" s="14">
        <v>19</v>
      </c>
      <c r="J689" s="14"/>
      <c r="K689" s="14">
        <v>1</v>
      </c>
    </row>
    <row r="690" spans="1:11" x14ac:dyDescent="0.25">
      <c r="A690" s="14" t="s">
        <v>29</v>
      </c>
      <c r="B690" s="14" t="s">
        <v>63</v>
      </c>
      <c r="C690" s="14" t="s">
        <v>63</v>
      </c>
      <c r="D690" s="14" t="s">
        <v>63</v>
      </c>
      <c r="E690" s="14" t="s">
        <v>63</v>
      </c>
      <c r="F690" s="14" t="s">
        <v>191</v>
      </c>
      <c r="G690" s="1">
        <v>42234</v>
      </c>
      <c r="H690" s="14">
        <v>16</v>
      </c>
      <c r="I690" s="14">
        <v>19</v>
      </c>
      <c r="J690" s="14"/>
      <c r="K690" s="14">
        <v>1</v>
      </c>
    </row>
    <row r="691" spans="1:11" x14ac:dyDescent="0.25">
      <c r="A691" s="14" t="s">
        <v>29</v>
      </c>
      <c r="B691" s="14" t="s">
        <v>63</v>
      </c>
      <c r="C691" s="14" t="s">
        <v>63</v>
      </c>
      <c r="D691" s="14" t="s">
        <v>63</v>
      </c>
      <c r="E691" s="14" t="s">
        <v>63</v>
      </c>
      <c r="F691" s="14" t="s">
        <v>191</v>
      </c>
      <c r="G691" s="1">
        <v>42242</v>
      </c>
      <c r="H691" s="14">
        <v>16</v>
      </c>
      <c r="I691" s="14">
        <v>19</v>
      </c>
      <c r="J691" s="14"/>
      <c r="K691" s="14">
        <v>1</v>
      </c>
    </row>
    <row r="692" spans="1:11" x14ac:dyDescent="0.25">
      <c r="A692" s="14" t="s">
        <v>29</v>
      </c>
      <c r="B692" s="14" t="s">
        <v>63</v>
      </c>
      <c r="C692" s="14" t="s">
        <v>63</v>
      </c>
      <c r="D692" s="14" t="s">
        <v>63</v>
      </c>
      <c r="E692" s="14" t="s">
        <v>63</v>
      </c>
      <c r="F692" s="14" t="s">
        <v>191</v>
      </c>
      <c r="G692" s="1">
        <v>42243</v>
      </c>
      <c r="H692" s="14">
        <v>16</v>
      </c>
      <c r="I692" s="14">
        <v>19</v>
      </c>
      <c r="J692" s="14"/>
      <c r="K692" s="14">
        <v>1</v>
      </c>
    </row>
    <row r="693" spans="1:11" x14ac:dyDescent="0.25">
      <c r="A693" s="14" t="s">
        <v>29</v>
      </c>
      <c r="B693" s="14" t="s">
        <v>63</v>
      </c>
      <c r="C693" s="14" t="s">
        <v>63</v>
      </c>
      <c r="D693" s="14" t="s">
        <v>63</v>
      </c>
      <c r="E693" s="14" t="s">
        <v>63</v>
      </c>
      <c r="F693" s="14" t="s">
        <v>191</v>
      </c>
      <c r="G693" s="1">
        <v>42256</v>
      </c>
      <c r="H693" s="14">
        <v>16</v>
      </c>
      <c r="I693" s="14">
        <v>19</v>
      </c>
      <c r="J693" s="14"/>
      <c r="K693" s="14">
        <v>1</v>
      </c>
    </row>
    <row r="694" spans="1:11" x14ac:dyDescent="0.25">
      <c r="A694" s="14" t="s">
        <v>29</v>
      </c>
      <c r="B694" s="14" t="s">
        <v>63</v>
      </c>
      <c r="C694" s="14" t="s">
        <v>63</v>
      </c>
      <c r="D694" s="14" t="s">
        <v>63</v>
      </c>
      <c r="E694" s="14" t="s">
        <v>63</v>
      </c>
      <c r="F694" s="14" t="s">
        <v>191</v>
      </c>
      <c r="G694" s="1">
        <v>42257</v>
      </c>
      <c r="H694" s="14">
        <v>16</v>
      </c>
      <c r="I694" s="14">
        <v>19</v>
      </c>
      <c r="J694" s="14"/>
      <c r="K694" s="14">
        <v>1</v>
      </c>
    </row>
    <row r="695" spans="1:11" x14ac:dyDescent="0.25">
      <c r="A695" s="14" t="s">
        <v>29</v>
      </c>
      <c r="B695" s="14" t="s">
        <v>63</v>
      </c>
      <c r="C695" s="14" t="s">
        <v>63</v>
      </c>
      <c r="D695" s="14" t="s">
        <v>63</v>
      </c>
      <c r="E695" s="14" t="s">
        <v>63</v>
      </c>
      <c r="F695" s="14" t="s">
        <v>191</v>
      </c>
      <c r="G695" s="1">
        <v>42258</v>
      </c>
      <c r="H695" s="14">
        <v>16</v>
      </c>
      <c r="I695" s="14">
        <v>19</v>
      </c>
      <c r="J695" s="14"/>
      <c r="K695" s="14">
        <v>1</v>
      </c>
    </row>
    <row r="696" spans="1:11" x14ac:dyDescent="0.25">
      <c r="A696" s="14" t="s">
        <v>29</v>
      </c>
      <c r="B696" s="14" t="s">
        <v>63</v>
      </c>
      <c r="C696" s="14" t="s">
        <v>63</v>
      </c>
      <c r="D696" s="14" t="s">
        <v>63</v>
      </c>
      <c r="E696" s="14" t="s">
        <v>63</v>
      </c>
      <c r="F696" s="14" t="s">
        <v>191</v>
      </c>
      <c r="G696" s="1" t="s">
        <v>181</v>
      </c>
      <c r="H696" s="14">
        <v>16</v>
      </c>
      <c r="I696" s="14">
        <v>19</v>
      </c>
      <c r="J696" s="14"/>
      <c r="K696" s="14">
        <v>1</v>
      </c>
    </row>
    <row r="697" spans="1:11" x14ac:dyDescent="0.25">
      <c r="A697" s="14" t="s">
        <v>29</v>
      </c>
      <c r="B697" s="14" t="s">
        <v>63</v>
      </c>
      <c r="C697" s="14" t="s">
        <v>63</v>
      </c>
      <c r="D697" s="14" t="s">
        <v>63</v>
      </c>
      <c r="E697" s="14" t="s">
        <v>63</v>
      </c>
      <c r="F697" s="14" t="s">
        <v>192</v>
      </c>
      <c r="G697" s="1">
        <v>42163</v>
      </c>
      <c r="H697" s="14">
        <v>16</v>
      </c>
      <c r="I697" s="14">
        <v>19</v>
      </c>
      <c r="J697" s="14">
        <v>28</v>
      </c>
      <c r="K697" s="14">
        <v>0</v>
      </c>
    </row>
    <row r="698" spans="1:11" x14ac:dyDescent="0.25">
      <c r="A698" s="14" t="s">
        <v>29</v>
      </c>
      <c r="B698" s="14" t="s">
        <v>63</v>
      </c>
      <c r="C698" s="14" t="s">
        <v>63</v>
      </c>
      <c r="D698" s="14" t="s">
        <v>63</v>
      </c>
      <c r="E698" s="14" t="s">
        <v>63</v>
      </c>
      <c r="F698" s="14" t="s">
        <v>192</v>
      </c>
      <c r="G698" s="1">
        <v>42167</v>
      </c>
      <c r="H698" s="14">
        <v>16</v>
      </c>
      <c r="I698" s="14">
        <v>19</v>
      </c>
      <c r="J698" s="14">
        <v>28</v>
      </c>
      <c r="K698" s="14">
        <v>0</v>
      </c>
    </row>
    <row r="699" spans="1:11" x14ac:dyDescent="0.25">
      <c r="A699" s="14" t="s">
        <v>29</v>
      </c>
      <c r="B699" s="14" t="s">
        <v>63</v>
      </c>
      <c r="C699" s="14" t="s">
        <v>63</v>
      </c>
      <c r="D699" s="14" t="s">
        <v>63</v>
      </c>
      <c r="E699" s="14" t="s">
        <v>63</v>
      </c>
      <c r="F699" s="14" t="s">
        <v>192</v>
      </c>
      <c r="G699" s="1">
        <v>42180</v>
      </c>
      <c r="H699" s="14">
        <v>16</v>
      </c>
      <c r="I699" s="14">
        <v>19</v>
      </c>
      <c r="J699" s="14">
        <v>28</v>
      </c>
      <c r="K699" s="14">
        <v>0</v>
      </c>
    </row>
    <row r="700" spans="1:11" x14ac:dyDescent="0.25">
      <c r="A700" s="14" t="s">
        <v>29</v>
      </c>
      <c r="B700" s="14" t="s">
        <v>63</v>
      </c>
      <c r="C700" s="14" t="s">
        <v>63</v>
      </c>
      <c r="D700" s="14" t="s">
        <v>63</v>
      </c>
      <c r="E700" s="14" t="s">
        <v>63</v>
      </c>
      <c r="F700" s="14" t="s">
        <v>192</v>
      </c>
      <c r="G700" s="1">
        <v>42181</v>
      </c>
      <c r="H700" s="14">
        <v>16</v>
      </c>
      <c r="I700" s="14">
        <v>19</v>
      </c>
      <c r="J700" s="14">
        <v>28</v>
      </c>
      <c r="K700" s="14">
        <v>0</v>
      </c>
    </row>
    <row r="701" spans="1:11" x14ac:dyDescent="0.25">
      <c r="A701" s="14" t="s">
        <v>29</v>
      </c>
      <c r="B701" s="14" t="s">
        <v>63</v>
      </c>
      <c r="C701" s="14" t="s">
        <v>63</v>
      </c>
      <c r="D701" s="14" t="s">
        <v>63</v>
      </c>
      <c r="E701" s="14" t="s">
        <v>63</v>
      </c>
      <c r="F701" s="14" t="s">
        <v>192</v>
      </c>
      <c r="G701" s="1">
        <v>42185</v>
      </c>
      <c r="H701" s="14">
        <v>16</v>
      </c>
      <c r="I701" s="14">
        <v>19</v>
      </c>
      <c r="J701" s="14">
        <v>28</v>
      </c>
      <c r="K701" s="14">
        <v>0</v>
      </c>
    </row>
    <row r="702" spans="1:11" x14ac:dyDescent="0.25">
      <c r="A702" s="14" t="s">
        <v>29</v>
      </c>
      <c r="B702" s="14" t="s">
        <v>63</v>
      </c>
      <c r="C702" s="14" t="s">
        <v>63</v>
      </c>
      <c r="D702" s="14" t="s">
        <v>63</v>
      </c>
      <c r="E702" s="14" t="s">
        <v>63</v>
      </c>
      <c r="F702" s="14" t="s">
        <v>192</v>
      </c>
      <c r="G702" s="1">
        <v>42186</v>
      </c>
      <c r="H702" s="14">
        <v>16</v>
      </c>
      <c r="I702" s="14">
        <v>19</v>
      </c>
      <c r="J702" s="14">
        <v>32</v>
      </c>
      <c r="K702" s="14">
        <v>0</v>
      </c>
    </row>
    <row r="703" spans="1:11" x14ac:dyDescent="0.25">
      <c r="A703" s="14" t="s">
        <v>29</v>
      </c>
      <c r="B703" s="14" t="s">
        <v>63</v>
      </c>
      <c r="C703" s="14" t="s">
        <v>63</v>
      </c>
      <c r="D703" s="14" t="s">
        <v>63</v>
      </c>
      <c r="E703" s="14" t="s">
        <v>63</v>
      </c>
      <c r="F703" s="14" t="s">
        <v>192</v>
      </c>
      <c r="G703" s="1">
        <v>42201</v>
      </c>
      <c r="H703" s="14">
        <v>17</v>
      </c>
      <c r="I703" s="14">
        <v>19</v>
      </c>
      <c r="J703" s="14">
        <v>32</v>
      </c>
      <c r="K703" s="14">
        <v>0</v>
      </c>
    </row>
    <row r="704" spans="1:11" x14ac:dyDescent="0.25">
      <c r="A704" s="14" t="s">
        <v>29</v>
      </c>
      <c r="B704" s="14" t="s">
        <v>63</v>
      </c>
      <c r="C704" s="14" t="s">
        <v>63</v>
      </c>
      <c r="D704" s="14" t="s">
        <v>63</v>
      </c>
      <c r="E704" s="14" t="s">
        <v>63</v>
      </c>
      <c r="F704" s="14" t="s">
        <v>192</v>
      </c>
      <c r="G704" s="1">
        <v>42213</v>
      </c>
      <c r="H704" s="14">
        <v>16</v>
      </c>
      <c r="I704" s="14">
        <v>19</v>
      </c>
      <c r="J704" s="14">
        <v>32</v>
      </c>
      <c r="K704" s="14">
        <v>0</v>
      </c>
    </row>
    <row r="705" spans="1:11" x14ac:dyDescent="0.25">
      <c r="A705" s="14" t="s">
        <v>29</v>
      </c>
      <c r="B705" s="14" t="s">
        <v>63</v>
      </c>
      <c r="C705" s="14" t="s">
        <v>63</v>
      </c>
      <c r="D705" s="14" t="s">
        <v>63</v>
      </c>
      <c r="E705" s="14" t="s">
        <v>63</v>
      </c>
      <c r="F705" s="14" t="s">
        <v>192</v>
      </c>
      <c r="G705" s="1">
        <v>42214</v>
      </c>
      <c r="H705" s="14">
        <v>16</v>
      </c>
      <c r="I705" s="14">
        <v>19</v>
      </c>
      <c r="J705" s="14">
        <v>32</v>
      </c>
      <c r="K705" s="14">
        <v>0</v>
      </c>
    </row>
    <row r="706" spans="1:11" x14ac:dyDescent="0.25">
      <c r="A706" s="14" t="s">
        <v>29</v>
      </c>
      <c r="B706" s="14" t="s">
        <v>63</v>
      </c>
      <c r="C706" s="14" t="s">
        <v>63</v>
      </c>
      <c r="D706" s="14" t="s">
        <v>63</v>
      </c>
      <c r="E706" s="14" t="s">
        <v>63</v>
      </c>
      <c r="F706" s="14" t="s">
        <v>192</v>
      </c>
      <c r="G706" s="1">
        <v>42215</v>
      </c>
      <c r="H706" s="14">
        <v>16</v>
      </c>
      <c r="I706" s="14">
        <v>19</v>
      </c>
      <c r="J706" s="14">
        <v>32</v>
      </c>
      <c r="K706" s="14">
        <v>0</v>
      </c>
    </row>
    <row r="707" spans="1:11" x14ac:dyDescent="0.25">
      <c r="A707" s="14" t="s">
        <v>29</v>
      </c>
      <c r="B707" s="14" t="s">
        <v>63</v>
      </c>
      <c r="C707" s="14" t="s">
        <v>63</v>
      </c>
      <c r="D707" s="14" t="s">
        <v>63</v>
      </c>
      <c r="E707" s="14" t="s">
        <v>63</v>
      </c>
      <c r="F707" s="14" t="s">
        <v>192</v>
      </c>
      <c r="G707" s="1">
        <v>42233</v>
      </c>
      <c r="H707" s="14">
        <v>16</v>
      </c>
      <c r="I707" s="14">
        <v>19</v>
      </c>
      <c r="J707" s="14">
        <v>29</v>
      </c>
      <c r="K707" s="14">
        <v>0</v>
      </c>
    </row>
    <row r="708" spans="1:11" x14ac:dyDescent="0.25">
      <c r="A708" s="14" t="s">
        <v>29</v>
      </c>
      <c r="B708" s="14" t="s">
        <v>63</v>
      </c>
      <c r="C708" s="14" t="s">
        <v>63</v>
      </c>
      <c r="D708" s="14" t="s">
        <v>63</v>
      </c>
      <c r="E708" s="14" t="s">
        <v>63</v>
      </c>
      <c r="F708" s="14" t="s">
        <v>192</v>
      </c>
      <c r="G708" s="1">
        <v>42234</v>
      </c>
      <c r="H708" s="14">
        <v>16</v>
      </c>
      <c r="I708" s="14">
        <v>19</v>
      </c>
      <c r="J708" s="14">
        <v>29</v>
      </c>
      <c r="K708" s="14">
        <v>0</v>
      </c>
    </row>
    <row r="709" spans="1:11" x14ac:dyDescent="0.25">
      <c r="A709" s="14" t="s">
        <v>29</v>
      </c>
      <c r="B709" s="14" t="s">
        <v>63</v>
      </c>
      <c r="C709" s="14" t="s">
        <v>63</v>
      </c>
      <c r="D709" s="14" t="s">
        <v>63</v>
      </c>
      <c r="E709" s="14" t="s">
        <v>63</v>
      </c>
      <c r="F709" s="14" t="s">
        <v>192</v>
      </c>
      <c r="G709" s="1">
        <v>42242</v>
      </c>
      <c r="H709" s="14">
        <v>16</v>
      </c>
      <c r="I709" s="14">
        <v>19</v>
      </c>
      <c r="J709" s="14">
        <v>29</v>
      </c>
      <c r="K709" s="14">
        <v>0</v>
      </c>
    </row>
    <row r="710" spans="1:11" x14ac:dyDescent="0.25">
      <c r="A710" s="14" t="s">
        <v>29</v>
      </c>
      <c r="B710" s="14" t="s">
        <v>63</v>
      </c>
      <c r="C710" s="14" t="s">
        <v>63</v>
      </c>
      <c r="D710" s="14" t="s">
        <v>63</v>
      </c>
      <c r="E710" s="14" t="s">
        <v>63</v>
      </c>
      <c r="F710" s="14" t="s">
        <v>192</v>
      </c>
      <c r="G710" s="1">
        <v>42243</v>
      </c>
      <c r="H710" s="14">
        <v>16</v>
      </c>
      <c r="I710" s="14">
        <v>19</v>
      </c>
      <c r="J710" s="14">
        <v>29</v>
      </c>
      <c r="K710" s="14">
        <v>0</v>
      </c>
    </row>
    <row r="711" spans="1:11" x14ac:dyDescent="0.25">
      <c r="A711" s="14" t="s">
        <v>29</v>
      </c>
      <c r="B711" s="14" t="s">
        <v>63</v>
      </c>
      <c r="C711" s="14" t="s">
        <v>63</v>
      </c>
      <c r="D711" s="14" t="s">
        <v>63</v>
      </c>
      <c r="E711" s="14" t="s">
        <v>63</v>
      </c>
      <c r="F711" s="14" t="s">
        <v>192</v>
      </c>
      <c r="G711" s="1">
        <v>42256</v>
      </c>
      <c r="H711" s="14">
        <v>16</v>
      </c>
      <c r="I711" s="14">
        <v>19</v>
      </c>
      <c r="J711" s="14">
        <v>30</v>
      </c>
      <c r="K711" s="14">
        <v>0</v>
      </c>
    </row>
    <row r="712" spans="1:11" x14ac:dyDescent="0.25">
      <c r="A712" s="14" t="s">
        <v>29</v>
      </c>
      <c r="B712" s="14" t="s">
        <v>63</v>
      </c>
      <c r="C712" s="14" t="s">
        <v>63</v>
      </c>
      <c r="D712" s="14" t="s">
        <v>63</v>
      </c>
      <c r="E712" s="14" t="s">
        <v>63</v>
      </c>
      <c r="F712" s="14" t="s">
        <v>192</v>
      </c>
      <c r="G712" s="1">
        <v>42257</v>
      </c>
      <c r="H712" s="14">
        <v>16</v>
      </c>
      <c r="I712" s="14">
        <v>19</v>
      </c>
      <c r="J712" s="14">
        <v>30</v>
      </c>
      <c r="K712" s="14">
        <v>0</v>
      </c>
    </row>
    <row r="713" spans="1:11" x14ac:dyDescent="0.25">
      <c r="A713" s="14" t="s">
        <v>29</v>
      </c>
      <c r="B713" s="14" t="s">
        <v>63</v>
      </c>
      <c r="C713" s="14" t="s">
        <v>63</v>
      </c>
      <c r="D713" s="14" t="s">
        <v>63</v>
      </c>
      <c r="E713" s="14" t="s">
        <v>63</v>
      </c>
      <c r="F713" s="14" t="s">
        <v>192</v>
      </c>
      <c r="G713" s="1">
        <v>42258</v>
      </c>
      <c r="H713" s="14">
        <v>16</v>
      </c>
      <c r="I713" s="14">
        <v>19</v>
      </c>
      <c r="J713" s="14">
        <v>30</v>
      </c>
      <c r="K713" s="14">
        <v>0</v>
      </c>
    </row>
    <row r="714" spans="1:11" x14ac:dyDescent="0.25">
      <c r="A714" s="14" t="s">
        <v>29</v>
      </c>
      <c r="B714" s="14" t="s">
        <v>63</v>
      </c>
      <c r="C714" s="14" t="s">
        <v>63</v>
      </c>
      <c r="D714" s="14" t="s">
        <v>63</v>
      </c>
      <c r="E714" s="14" t="s">
        <v>63</v>
      </c>
      <c r="F714" s="14" t="s">
        <v>192</v>
      </c>
      <c r="G714" s="1" t="s">
        <v>181</v>
      </c>
      <c r="H714" s="14">
        <v>16</v>
      </c>
      <c r="I714" s="14">
        <v>19</v>
      </c>
      <c r="J714" s="14">
        <v>29</v>
      </c>
      <c r="K714" s="14">
        <v>0</v>
      </c>
    </row>
    <row r="715" spans="1:11" x14ac:dyDescent="0.25">
      <c r="A715" s="14" t="s">
        <v>131</v>
      </c>
      <c r="B715" s="14" t="s">
        <v>63</v>
      </c>
      <c r="C715" s="14" t="s">
        <v>63</v>
      </c>
      <c r="D715" s="14" t="s">
        <v>63</v>
      </c>
      <c r="E715" s="14" t="s">
        <v>63</v>
      </c>
      <c r="F715" s="14" t="s">
        <v>191</v>
      </c>
      <c r="G715" s="1">
        <v>42167</v>
      </c>
      <c r="H715" s="14">
        <v>16</v>
      </c>
      <c r="I715" s="14">
        <v>19</v>
      </c>
      <c r="J715" s="14"/>
      <c r="K715" s="14">
        <v>1</v>
      </c>
    </row>
    <row r="716" spans="1:11" x14ac:dyDescent="0.25">
      <c r="A716" s="14" t="s">
        <v>131</v>
      </c>
      <c r="B716" s="14" t="s">
        <v>63</v>
      </c>
      <c r="C716" s="14" t="s">
        <v>63</v>
      </c>
      <c r="D716" s="14" t="s">
        <v>63</v>
      </c>
      <c r="E716" s="14" t="s">
        <v>63</v>
      </c>
      <c r="F716" s="14" t="s">
        <v>191</v>
      </c>
      <c r="G716" s="1">
        <v>42180</v>
      </c>
      <c r="H716" s="14">
        <v>16</v>
      </c>
      <c r="I716" s="14">
        <v>19</v>
      </c>
      <c r="J716" s="14"/>
      <c r="K716" s="14">
        <v>1</v>
      </c>
    </row>
    <row r="717" spans="1:11" x14ac:dyDescent="0.25">
      <c r="A717" s="14" t="s">
        <v>131</v>
      </c>
      <c r="B717" s="14" t="s">
        <v>63</v>
      </c>
      <c r="C717" s="14" t="s">
        <v>63</v>
      </c>
      <c r="D717" s="14" t="s">
        <v>63</v>
      </c>
      <c r="E717" s="14" t="s">
        <v>63</v>
      </c>
      <c r="F717" s="14" t="s">
        <v>191</v>
      </c>
      <c r="G717" s="1">
        <v>42181</v>
      </c>
      <c r="H717" s="14">
        <v>16</v>
      </c>
      <c r="I717" s="14">
        <v>19</v>
      </c>
      <c r="J717" s="14"/>
      <c r="K717" s="14">
        <v>1</v>
      </c>
    </row>
    <row r="718" spans="1:11" x14ac:dyDescent="0.25">
      <c r="A718" s="14" t="s">
        <v>131</v>
      </c>
      <c r="B718" s="14" t="s">
        <v>63</v>
      </c>
      <c r="C718" s="14" t="s">
        <v>63</v>
      </c>
      <c r="D718" s="14" t="s">
        <v>63</v>
      </c>
      <c r="E718" s="14" t="s">
        <v>63</v>
      </c>
      <c r="F718" s="14" t="s">
        <v>191</v>
      </c>
      <c r="G718" s="1">
        <v>42185</v>
      </c>
      <c r="H718" s="14">
        <v>16</v>
      </c>
      <c r="I718" s="14">
        <v>19</v>
      </c>
      <c r="J718" s="14"/>
      <c r="K718" s="14">
        <v>1</v>
      </c>
    </row>
    <row r="719" spans="1:11" x14ac:dyDescent="0.25">
      <c r="A719" s="14" t="s">
        <v>131</v>
      </c>
      <c r="B719" s="14" t="s">
        <v>63</v>
      </c>
      <c r="C719" s="14" t="s">
        <v>63</v>
      </c>
      <c r="D719" s="14" t="s">
        <v>63</v>
      </c>
      <c r="E719" s="14" t="s">
        <v>63</v>
      </c>
      <c r="F719" s="14" t="s">
        <v>191</v>
      </c>
      <c r="G719" s="1">
        <v>42186</v>
      </c>
      <c r="H719" s="14">
        <v>16</v>
      </c>
      <c r="I719" s="14">
        <v>19</v>
      </c>
      <c r="J719" s="14"/>
      <c r="K719" s="14">
        <v>1</v>
      </c>
    </row>
    <row r="720" spans="1:11" x14ac:dyDescent="0.25">
      <c r="A720" s="14" t="s">
        <v>131</v>
      </c>
      <c r="B720" s="14" t="s">
        <v>63</v>
      </c>
      <c r="C720" s="14" t="s">
        <v>63</v>
      </c>
      <c r="D720" s="14" t="s">
        <v>63</v>
      </c>
      <c r="E720" s="14" t="s">
        <v>63</v>
      </c>
      <c r="F720" s="14" t="s">
        <v>191</v>
      </c>
      <c r="G720" s="1">
        <v>42213</v>
      </c>
      <c r="H720" s="14">
        <v>16</v>
      </c>
      <c r="I720" s="14">
        <v>19</v>
      </c>
      <c r="J720" s="14"/>
      <c r="K720" s="14">
        <v>1</v>
      </c>
    </row>
    <row r="721" spans="1:11" x14ac:dyDescent="0.25">
      <c r="A721" s="14" t="s">
        <v>131</v>
      </c>
      <c r="B721" s="14" t="s">
        <v>63</v>
      </c>
      <c r="C721" s="14" t="s">
        <v>63</v>
      </c>
      <c r="D721" s="14" t="s">
        <v>63</v>
      </c>
      <c r="E721" s="14" t="s">
        <v>63</v>
      </c>
      <c r="F721" s="14" t="s">
        <v>191</v>
      </c>
      <c r="G721" s="1">
        <v>42214</v>
      </c>
      <c r="H721" s="14">
        <v>16</v>
      </c>
      <c r="I721" s="14">
        <v>19</v>
      </c>
      <c r="J721" s="14"/>
      <c r="K721" s="14">
        <v>1</v>
      </c>
    </row>
    <row r="722" spans="1:11" x14ac:dyDescent="0.25">
      <c r="A722" s="14" t="s">
        <v>131</v>
      </c>
      <c r="B722" s="14" t="s">
        <v>63</v>
      </c>
      <c r="C722" s="14" t="s">
        <v>63</v>
      </c>
      <c r="D722" s="14" t="s">
        <v>63</v>
      </c>
      <c r="E722" s="14" t="s">
        <v>63</v>
      </c>
      <c r="F722" s="14" t="s">
        <v>191</v>
      </c>
      <c r="G722" s="1">
        <v>42215</v>
      </c>
      <c r="H722" s="14">
        <v>16</v>
      </c>
      <c r="I722" s="14">
        <v>19</v>
      </c>
      <c r="J722" s="14"/>
      <c r="K722" s="14">
        <v>1</v>
      </c>
    </row>
    <row r="723" spans="1:11" x14ac:dyDescent="0.25">
      <c r="A723" s="14" t="s">
        <v>131</v>
      </c>
      <c r="B723" s="14" t="s">
        <v>63</v>
      </c>
      <c r="C723" s="14" t="s">
        <v>63</v>
      </c>
      <c r="D723" s="14" t="s">
        <v>63</v>
      </c>
      <c r="E723" s="14" t="s">
        <v>63</v>
      </c>
      <c r="F723" s="14" t="s">
        <v>191</v>
      </c>
      <c r="G723" s="1">
        <v>42233</v>
      </c>
      <c r="H723" s="14">
        <v>16</v>
      </c>
      <c r="I723" s="14">
        <v>19</v>
      </c>
      <c r="J723" s="14">
        <v>19</v>
      </c>
      <c r="K723" s="14">
        <v>0</v>
      </c>
    </row>
    <row r="724" spans="1:11" x14ac:dyDescent="0.25">
      <c r="A724" s="14" t="s">
        <v>131</v>
      </c>
      <c r="B724" s="14" t="s">
        <v>63</v>
      </c>
      <c r="C724" s="14" t="s">
        <v>63</v>
      </c>
      <c r="D724" s="14" t="s">
        <v>63</v>
      </c>
      <c r="E724" s="14" t="s">
        <v>63</v>
      </c>
      <c r="F724" s="14" t="s">
        <v>191</v>
      </c>
      <c r="G724" s="1">
        <v>42234</v>
      </c>
      <c r="H724" s="14">
        <v>16</v>
      </c>
      <c r="I724" s="14">
        <v>19</v>
      </c>
      <c r="J724" s="14">
        <v>19</v>
      </c>
      <c r="K724" s="14">
        <v>0</v>
      </c>
    </row>
    <row r="725" spans="1:11" x14ac:dyDescent="0.25">
      <c r="A725" s="14" t="s">
        <v>131</v>
      </c>
      <c r="B725" s="14" t="s">
        <v>63</v>
      </c>
      <c r="C725" s="14" t="s">
        <v>63</v>
      </c>
      <c r="D725" s="14" t="s">
        <v>63</v>
      </c>
      <c r="E725" s="14" t="s">
        <v>63</v>
      </c>
      <c r="F725" s="14" t="s">
        <v>191</v>
      </c>
      <c r="G725" s="1">
        <v>42242</v>
      </c>
      <c r="H725" s="14">
        <v>16</v>
      </c>
      <c r="I725" s="14">
        <v>19</v>
      </c>
      <c r="J725" s="14"/>
      <c r="K725" s="14">
        <v>1</v>
      </c>
    </row>
    <row r="726" spans="1:11" x14ac:dyDescent="0.25">
      <c r="A726" s="14" t="s">
        <v>131</v>
      </c>
      <c r="B726" s="14" t="s">
        <v>63</v>
      </c>
      <c r="C726" s="14" t="s">
        <v>63</v>
      </c>
      <c r="D726" s="14" t="s">
        <v>63</v>
      </c>
      <c r="E726" s="14" t="s">
        <v>63</v>
      </c>
      <c r="F726" s="14" t="s">
        <v>191</v>
      </c>
      <c r="G726" s="1">
        <v>42243</v>
      </c>
      <c r="H726" s="14">
        <v>16</v>
      </c>
      <c r="I726" s="14">
        <v>19</v>
      </c>
      <c r="J726" s="14">
        <v>19</v>
      </c>
      <c r="K726" s="14">
        <v>0</v>
      </c>
    </row>
    <row r="727" spans="1:11" x14ac:dyDescent="0.25">
      <c r="A727" s="14" t="s">
        <v>131</v>
      </c>
      <c r="B727" s="14" t="s">
        <v>63</v>
      </c>
      <c r="C727" s="14" t="s">
        <v>63</v>
      </c>
      <c r="D727" s="14" t="s">
        <v>63</v>
      </c>
      <c r="E727" s="14" t="s">
        <v>63</v>
      </c>
      <c r="F727" s="14" t="s">
        <v>191</v>
      </c>
      <c r="G727" s="1">
        <v>42256</v>
      </c>
      <c r="H727" s="14">
        <v>16</v>
      </c>
      <c r="I727" s="14">
        <v>19</v>
      </c>
      <c r="J727" s="14">
        <v>17</v>
      </c>
      <c r="K727" s="14">
        <v>0</v>
      </c>
    </row>
    <row r="728" spans="1:11" x14ac:dyDescent="0.25">
      <c r="A728" s="14" t="s">
        <v>131</v>
      </c>
      <c r="B728" s="14" t="s">
        <v>63</v>
      </c>
      <c r="C728" s="14" t="s">
        <v>63</v>
      </c>
      <c r="D728" s="14" t="s">
        <v>63</v>
      </c>
      <c r="E728" s="14" t="s">
        <v>63</v>
      </c>
      <c r="F728" s="14" t="s">
        <v>191</v>
      </c>
      <c r="G728" s="1">
        <v>42257</v>
      </c>
      <c r="H728" s="14">
        <v>16</v>
      </c>
      <c r="I728" s="14">
        <v>19</v>
      </c>
      <c r="J728" s="14">
        <v>17</v>
      </c>
      <c r="K728" s="14">
        <v>0</v>
      </c>
    </row>
    <row r="729" spans="1:11" x14ac:dyDescent="0.25">
      <c r="A729" s="14" t="s">
        <v>131</v>
      </c>
      <c r="B729" s="14" t="s">
        <v>63</v>
      </c>
      <c r="C729" s="14" t="s">
        <v>63</v>
      </c>
      <c r="D729" s="14" t="s">
        <v>63</v>
      </c>
      <c r="E729" s="14" t="s">
        <v>63</v>
      </c>
      <c r="F729" s="14" t="s">
        <v>191</v>
      </c>
      <c r="G729" s="1">
        <v>42258</v>
      </c>
      <c r="H729" s="14">
        <v>16</v>
      </c>
      <c r="I729" s="14">
        <v>19</v>
      </c>
      <c r="J729" s="14">
        <v>17</v>
      </c>
      <c r="K729" s="14">
        <v>0</v>
      </c>
    </row>
    <row r="730" spans="1:11" x14ac:dyDescent="0.25">
      <c r="A730" s="14" t="s">
        <v>131</v>
      </c>
      <c r="B730" s="14" t="s">
        <v>63</v>
      </c>
      <c r="C730" s="14" t="s">
        <v>63</v>
      </c>
      <c r="D730" s="14" t="s">
        <v>63</v>
      </c>
      <c r="E730" s="14" t="s">
        <v>63</v>
      </c>
      <c r="F730" s="14" t="s">
        <v>191</v>
      </c>
      <c r="G730" s="1" t="s">
        <v>181</v>
      </c>
      <c r="H730" s="14">
        <v>16</v>
      </c>
      <c r="I730" s="14">
        <v>19</v>
      </c>
      <c r="J730" s="14">
        <v>16</v>
      </c>
      <c r="K730" s="14">
        <v>0</v>
      </c>
    </row>
    <row r="731" spans="1:11" x14ac:dyDescent="0.25">
      <c r="A731" s="14" t="s">
        <v>131</v>
      </c>
      <c r="B731" s="14" t="s">
        <v>63</v>
      </c>
      <c r="C731" s="14" t="s">
        <v>63</v>
      </c>
      <c r="D731" s="14" t="s">
        <v>63</v>
      </c>
      <c r="E731" s="14" t="s">
        <v>63</v>
      </c>
      <c r="F731" s="14" t="s">
        <v>192</v>
      </c>
      <c r="G731" s="1">
        <v>42163</v>
      </c>
      <c r="H731" s="14">
        <v>16</v>
      </c>
      <c r="I731" s="14">
        <v>19</v>
      </c>
      <c r="J731" s="14"/>
      <c r="K731" s="14">
        <v>1</v>
      </c>
    </row>
    <row r="732" spans="1:11" x14ac:dyDescent="0.25">
      <c r="A732" s="14" t="s">
        <v>131</v>
      </c>
      <c r="B732" s="14" t="s">
        <v>63</v>
      </c>
      <c r="C732" s="14" t="s">
        <v>63</v>
      </c>
      <c r="D732" s="14" t="s">
        <v>63</v>
      </c>
      <c r="E732" s="14" t="s">
        <v>63</v>
      </c>
      <c r="F732" s="14" t="s">
        <v>192</v>
      </c>
      <c r="G732" s="1">
        <v>42167</v>
      </c>
      <c r="H732" s="14">
        <v>16</v>
      </c>
      <c r="I732" s="14">
        <v>19</v>
      </c>
      <c r="J732" s="14"/>
      <c r="K732" s="14">
        <v>1</v>
      </c>
    </row>
    <row r="733" spans="1:11" x14ac:dyDescent="0.25">
      <c r="A733" s="14" t="s">
        <v>131</v>
      </c>
      <c r="B733" s="14" t="s">
        <v>63</v>
      </c>
      <c r="C733" s="14" t="s">
        <v>63</v>
      </c>
      <c r="D733" s="14" t="s">
        <v>63</v>
      </c>
      <c r="E733" s="14" t="s">
        <v>63</v>
      </c>
      <c r="F733" s="14" t="s">
        <v>192</v>
      </c>
      <c r="G733" s="1">
        <v>42180</v>
      </c>
      <c r="H733" s="14">
        <v>16</v>
      </c>
      <c r="I733" s="14">
        <v>19</v>
      </c>
      <c r="J733" s="14"/>
      <c r="K733" s="14">
        <v>1</v>
      </c>
    </row>
    <row r="734" spans="1:11" x14ac:dyDescent="0.25">
      <c r="A734" s="14" t="s">
        <v>131</v>
      </c>
      <c r="B734" s="14" t="s">
        <v>63</v>
      </c>
      <c r="C734" s="14" t="s">
        <v>63</v>
      </c>
      <c r="D734" s="14" t="s">
        <v>63</v>
      </c>
      <c r="E734" s="14" t="s">
        <v>63</v>
      </c>
      <c r="F734" s="14" t="s">
        <v>192</v>
      </c>
      <c r="G734" s="1">
        <v>42181</v>
      </c>
      <c r="H734" s="14">
        <v>16</v>
      </c>
      <c r="I734" s="14">
        <v>19</v>
      </c>
      <c r="J734" s="14"/>
      <c r="K734" s="14">
        <v>1</v>
      </c>
    </row>
    <row r="735" spans="1:11" x14ac:dyDescent="0.25">
      <c r="A735" s="14" t="s">
        <v>131</v>
      </c>
      <c r="B735" s="14" t="s">
        <v>63</v>
      </c>
      <c r="C735" s="14" t="s">
        <v>63</v>
      </c>
      <c r="D735" s="14" t="s">
        <v>63</v>
      </c>
      <c r="E735" s="14" t="s">
        <v>63</v>
      </c>
      <c r="F735" s="14" t="s">
        <v>192</v>
      </c>
      <c r="G735" s="1">
        <v>42185</v>
      </c>
      <c r="H735" s="14">
        <v>16</v>
      </c>
      <c r="I735" s="14">
        <v>19</v>
      </c>
      <c r="J735" s="14"/>
      <c r="K735" s="14">
        <v>1</v>
      </c>
    </row>
    <row r="736" spans="1:11" x14ac:dyDescent="0.25">
      <c r="A736" s="14" t="s">
        <v>131</v>
      </c>
      <c r="B736" s="14" t="s">
        <v>63</v>
      </c>
      <c r="C736" s="14" t="s">
        <v>63</v>
      </c>
      <c r="D736" s="14" t="s">
        <v>63</v>
      </c>
      <c r="E736" s="14" t="s">
        <v>63</v>
      </c>
      <c r="F736" s="14" t="s">
        <v>192</v>
      </c>
      <c r="G736" s="1">
        <v>42186</v>
      </c>
      <c r="H736" s="14">
        <v>16</v>
      </c>
      <c r="I736" s="14">
        <v>19</v>
      </c>
      <c r="J736" s="14"/>
      <c r="K736" s="14">
        <v>1</v>
      </c>
    </row>
    <row r="737" spans="1:11" x14ac:dyDescent="0.25">
      <c r="A737" s="14" t="s">
        <v>131</v>
      </c>
      <c r="B737" s="14" t="s">
        <v>63</v>
      </c>
      <c r="C737" s="14" t="s">
        <v>63</v>
      </c>
      <c r="D737" s="14" t="s">
        <v>63</v>
      </c>
      <c r="E737" s="14" t="s">
        <v>63</v>
      </c>
      <c r="F737" s="14" t="s">
        <v>192</v>
      </c>
      <c r="G737" s="1">
        <v>42213</v>
      </c>
      <c r="H737" s="14">
        <v>16</v>
      </c>
      <c r="I737" s="14">
        <v>19</v>
      </c>
      <c r="J737" s="14"/>
      <c r="K737" s="14">
        <v>1</v>
      </c>
    </row>
    <row r="738" spans="1:11" x14ac:dyDescent="0.25">
      <c r="A738" s="14" t="s">
        <v>131</v>
      </c>
      <c r="B738" s="14" t="s">
        <v>63</v>
      </c>
      <c r="C738" s="14" t="s">
        <v>63</v>
      </c>
      <c r="D738" s="14" t="s">
        <v>63</v>
      </c>
      <c r="E738" s="14" t="s">
        <v>63</v>
      </c>
      <c r="F738" s="14" t="s">
        <v>192</v>
      </c>
      <c r="G738" s="1">
        <v>42214</v>
      </c>
      <c r="H738" s="14">
        <v>16</v>
      </c>
      <c r="I738" s="14">
        <v>19</v>
      </c>
      <c r="J738" s="14"/>
      <c r="K738" s="14">
        <v>1</v>
      </c>
    </row>
    <row r="739" spans="1:11" x14ac:dyDescent="0.25">
      <c r="A739" s="14" t="s">
        <v>131</v>
      </c>
      <c r="B739" s="14" t="s">
        <v>63</v>
      </c>
      <c r="C739" s="14" t="s">
        <v>63</v>
      </c>
      <c r="D739" s="14" t="s">
        <v>63</v>
      </c>
      <c r="E739" s="14" t="s">
        <v>63</v>
      </c>
      <c r="F739" s="14" t="s">
        <v>192</v>
      </c>
      <c r="G739" s="1">
        <v>42215</v>
      </c>
      <c r="H739" s="14">
        <v>16</v>
      </c>
      <c r="I739" s="14">
        <v>19</v>
      </c>
      <c r="J739" s="14"/>
      <c r="K739" s="14">
        <v>1</v>
      </c>
    </row>
    <row r="740" spans="1:11" x14ac:dyDescent="0.25">
      <c r="A740" s="14" t="s">
        <v>131</v>
      </c>
      <c r="B740" s="14" t="s">
        <v>63</v>
      </c>
      <c r="C740" s="14" t="s">
        <v>63</v>
      </c>
      <c r="D740" s="14" t="s">
        <v>63</v>
      </c>
      <c r="E740" s="14" t="s">
        <v>63</v>
      </c>
      <c r="F740" s="14" t="s">
        <v>192</v>
      </c>
      <c r="G740" s="1">
        <v>42233</v>
      </c>
      <c r="H740" s="14">
        <v>16</v>
      </c>
      <c r="I740" s="14">
        <v>19</v>
      </c>
      <c r="J740" s="14"/>
      <c r="K740" s="14">
        <v>1</v>
      </c>
    </row>
    <row r="741" spans="1:11" x14ac:dyDescent="0.25">
      <c r="A741" s="14" t="s">
        <v>131</v>
      </c>
      <c r="B741" s="14" t="s">
        <v>63</v>
      </c>
      <c r="C741" s="14" t="s">
        <v>63</v>
      </c>
      <c r="D741" s="14" t="s">
        <v>63</v>
      </c>
      <c r="E741" s="14" t="s">
        <v>63</v>
      </c>
      <c r="F741" s="14" t="s">
        <v>192</v>
      </c>
      <c r="G741" s="1">
        <v>42234</v>
      </c>
      <c r="H741" s="14">
        <v>16</v>
      </c>
      <c r="I741" s="14">
        <v>19</v>
      </c>
      <c r="J741" s="14"/>
      <c r="K741" s="14">
        <v>1</v>
      </c>
    </row>
    <row r="742" spans="1:11" x14ac:dyDescent="0.25">
      <c r="A742" s="14" t="s">
        <v>131</v>
      </c>
      <c r="B742" s="14" t="s">
        <v>63</v>
      </c>
      <c r="C742" s="14" t="s">
        <v>63</v>
      </c>
      <c r="D742" s="14" t="s">
        <v>63</v>
      </c>
      <c r="E742" s="14" t="s">
        <v>63</v>
      </c>
      <c r="F742" s="14" t="s">
        <v>192</v>
      </c>
      <c r="G742" s="1">
        <v>42242</v>
      </c>
      <c r="H742" s="14">
        <v>16</v>
      </c>
      <c r="I742" s="14">
        <v>19</v>
      </c>
      <c r="J742" s="14"/>
      <c r="K742" s="14">
        <v>1</v>
      </c>
    </row>
    <row r="743" spans="1:11" x14ac:dyDescent="0.25">
      <c r="A743" s="14" t="s">
        <v>131</v>
      </c>
      <c r="B743" s="14" t="s">
        <v>63</v>
      </c>
      <c r="C743" s="14" t="s">
        <v>63</v>
      </c>
      <c r="D743" s="14" t="s">
        <v>63</v>
      </c>
      <c r="E743" s="14" t="s">
        <v>63</v>
      </c>
      <c r="F743" s="14" t="s">
        <v>192</v>
      </c>
      <c r="G743" s="1">
        <v>42243</v>
      </c>
      <c r="H743" s="14">
        <v>16</v>
      </c>
      <c r="I743" s="14">
        <v>19</v>
      </c>
      <c r="J743" s="14"/>
      <c r="K743" s="14">
        <v>1</v>
      </c>
    </row>
    <row r="744" spans="1:11" x14ac:dyDescent="0.25">
      <c r="A744" s="14" t="s">
        <v>131</v>
      </c>
      <c r="B744" s="14" t="s">
        <v>63</v>
      </c>
      <c r="C744" s="14" t="s">
        <v>63</v>
      </c>
      <c r="D744" s="14" t="s">
        <v>63</v>
      </c>
      <c r="E744" s="14" t="s">
        <v>63</v>
      </c>
      <c r="F744" s="14" t="s">
        <v>192</v>
      </c>
      <c r="G744" s="1">
        <v>42256</v>
      </c>
      <c r="H744" s="14">
        <v>16</v>
      </c>
      <c r="I744" s="14">
        <v>19</v>
      </c>
      <c r="J744" s="14"/>
      <c r="K744" s="14">
        <v>1</v>
      </c>
    </row>
    <row r="745" spans="1:11" x14ac:dyDescent="0.25">
      <c r="A745" s="14" t="s">
        <v>131</v>
      </c>
      <c r="B745" s="14" t="s">
        <v>63</v>
      </c>
      <c r="C745" s="14" t="s">
        <v>63</v>
      </c>
      <c r="D745" s="14" t="s">
        <v>63</v>
      </c>
      <c r="E745" s="14" t="s">
        <v>63</v>
      </c>
      <c r="F745" s="14" t="s">
        <v>192</v>
      </c>
      <c r="G745" s="1">
        <v>42257</v>
      </c>
      <c r="H745" s="14">
        <v>16</v>
      </c>
      <c r="I745" s="14">
        <v>19</v>
      </c>
      <c r="J745" s="14"/>
      <c r="K745" s="14">
        <v>1</v>
      </c>
    </row>
    <row r="746" spans="1:11" x14ac:dyDescent="0.25">
      <c r="A746" s="14" t="s">
        <v>131</v>
      </c>
      <c r="B746" s="14" t="s">
        <v>63</v>
      </c>
      <c r="C746" s="14" t="s">
        <v>63</v>
      </c>
      <c r="D746" s="14" t="s">
        <v>63</v>
      </c>
      <c r="E746" s="14" t="s">
        <v>63</v>
      </c>
      <c r="F746" s="14" t="s">
        <v>192</v>
      </c>
      <c r="G746" s="1">
        <v>42258</v>
      </c>
      <c r="H746" s="14">
        <v>16</v>
      </c>
      <c r="I746" s="14">
        <v>19</v>
      </c>
      <c r="J746" s="14"/>
      <c r="K746" s="14">
        <v>1</v>
      </c>
    </row>
    <row r="747" spans="1:11" x14ac:dyDescent="0.25">
      <c r="A747" s="14" t="s">
        <v>131</v>
      </c>
      <c r="B747" s="14" t="s">
        <v>63</v>
      </c>
      <c r="C747" s="14" t="s">
        <v>63</v>
      </c>
      <c r="D747" s="14" t="s">
        <v>63</v>
      </c>
      <c r="E747" s="14" t="s">
        <v>63</v>
      </c>
      <c r="F747" s="14" t="s">
        <v>192</v>
      </c>
      <c r="G747" s="1" t="s">
        <v>181</v>
      </c>
      <c r="H747" s="14">
        <v>16</v>
      </c>
      <c r="I747" s="14">
        <v>19</v>
      </c>
      <c r="J747" s="14"/>
      <c r="K747" s="14">
        <v>1</v>
      </c>
    </row>
    <row r="748" spans="1:11" x14ac:dyDescent="0.25">
      <c r="A748" s="14" t="s">
        <v>32</v>
      </c>
      <c r="B748" s="14" t="s">
        <v>63</v>
      </c>
      <c r="C748" s="14" t="s">
        <v>63</v>
      </c>
      <c r="D748" s="14" t="s">
        <v>63</v>
      </c>
      <c r="E748" s="14" t="s">
        <v>63</v>
      </c>
      <c r="F748" s="14" t="s">
        <v>191</v>
      </c>
      <c r="G748" s="1">
        <v>42167</v>
      </c>
      <c r="H748" s="14">
        <v>16</v>
      </c>
      <c r="I748" s="14">
        <v>19</v>
      </c>
      <c r="J748" s="14"/>
      <c r="K748" s="14">
        <v>1</v>
      </c>
    </row>
    <row r="749" spans="1:11" x14ac:dyDescent="0.25">
      <c r="A749" s="14" t="s">
        <v>32</v>
      </c>
      <c r="B749" s="14" t="s">
        <v>63</v>
      </c>
      <c r="C749" s="14" t="s">
        <v>63</v>
      </c>
      <c r="D749" s="14" t="s">
        <v>63</v>
      </c>
      <c r="E749" s="14" t="s">
        <v>63</v>
      </c>
      <c r="F749" s="14" t="s">
        <v>191</v>
      </c>
      <c r="G749" s="1">
        <v>42180</v>
      </c>
      <c r="H749" s="14">
        <v>16</v>
      </c>
      <c r="I749" s="14">
        <v>19</v>
      </c>
      <c r="J749" s="14"/>
      <c r="K749" s="14">
        <v>1</v>
      </c>
    </row>
    <row r="750" spans="1:11" x14ac:dyDescent="0.25">
      <c r="A750" s="14" t="s">
        <v>32</v>
      </c>
      <c r="B750" s="14" t="s">
        <v>63</v>
      </c>
      <c r="C750" s="14" t="s">
        <v>63</v>
      </c>
      <c r="D750" s="14" t="s">
        <v>63</v>
      </c>
      <c r="E750" s="14" t="s">
        <v>63</v>
      </c>
      <c r="F750" s="14" t="s">
        <v>191</v>
      </c>
      <c r="G750" s="1">
        <v>42181</v>
      </c>
      <c r="H750" s="14">
        <v>16</v>
      </c>
      <c r="I750" s="14">
        <v>19</v>
      </c>
      <c r="J750" s="14">
        <v>53</v>
      </c>
      <c r="K750" s="14">
        <v>0</v>
      </c>
    </row>
    <row r="751" spans="1:11" x14ac:dyDescent="0.25">
      <c r="A751" s="14" t="s">
        <v>32</v>
      </c>
      <c r="B751" s="14" t="s">
        <v>63</v>
      </c>
      <c r="C751" s="14" t="s">
        <v>63</v>
      </c>
      <c r="D751" s="14" t="s">
        <v>63</v>
      </c>
      <c r="E751" s="14" t="s">
        <v>63</v>
      </c>
      <c r="F751" s="14" t="s">
        <v>191</v>
      </c>
      <c r="G751" s="1">
        <v>42185</v>
      </c>
      <c r="H751" s="14">
        <v>16</v>
      </c>
      <c r="I751" s="14">
        <v>19</v>
      </c>
      <c r="J751" s="14"/>
      <c r="K751" s="14">
        <v>1</v>
      </c>
    </row>
    <row r="752" spans="1:11" x14ac:dyDescent="0.25">
      <c r="A752" s="14" t="s">
        <v>32</v>
      </c>
      <c r="B752" s="14" t="s">
        <v>63</v>
      </c>
      <c r="C752" s="14" t="s">
        <v>63</v>
      </c>
      <c r="D752" s="14" t="s">
        <v>63</v>
      </c>
      <c r="E752" s="14" t="s">
        <v>63</v>
      </c>
      <c r="F752" s="14" t="s">
        <v>191</v>
      </c>
      <c r="G752" s="1">
        <v>42186</v>
      </c>
      <c r="H752" s="14">
        <v>16</v>
      </c>
      <c r="I752" s="14">
        <v>19</v>
      </c>
      <c r="J752" s="14">
        <v>55</v>
      </c>
      <c r="K752" s="14">
        <v>0</v>
      </c>
    </row>
    <row r="753" spans="1:11" x14ac:dyDescent="0.25">
      <c r="A753" s="14" t="s">
        <v>32</v>
      </c>
      <c r="B753" s="14" t="s">
        <v>63</v>
      </c>
      <c r="C753" s="14" t="s">
        <v>63</v>
      </c>
      <c r="D753" s="14" t="s">
        <v>63</v>
      </c>
      <c r="E753" s="14" t="s">
        <v>63</v>
      </c>
      <c r="F753" s="14" t="s">
        <v>191</v>
      </c>
      <c r="G753" s="1">
        <v>42201</v>
      </c>
      <c r="H753" s="14">
        <v>17</v>
      </c>
      <c r="I753" s="14">
        <v>19</v>
      </c>
      <c r="J753" s="14">
        <v>28</v>
      </c>
      <c r="K753" s="14">
        <v>0</v>
      </c>
    </row>
    <row r="754" spans="1:11" x14ac:dyDescent="0.25">
      <c r="A754" s="14" t="s">
        <v>32</v>
      </c>
      <c r="B754" s="14" t="s">
        <v>63</v>
      </c>
      <c r="C754" s="14" t="s">
        <v>63</v>
      </c>
      <c r="D754" s="14" t="s">
        <v>63</v>
      </c>
      <c r="E754" s="14" t="s">
        <v>63</v>
      </c>
      <c r="F754" s="14" t="s">
        <v>191</v>
      </c>
      <c r="G754" s="1">
        <v>42213</v>
      </c>
      <c r="H754" s="14">
        <v>16</v>
      </c>
      <c r="I754" s="14">
        <v>19</v>
      </c>
      <c r="J754" s="14">
        <v>55</v>
      </c>
      <c r="K754" s="14">
        <v>0</v>
      </c>
    </row>
    <row r="755" spans="1:11" x14ac:dyDescent="0.25">
      <c r="A755" s="14" t="s">
        <v>32</v>
      </c>
      <c r="B755" s="14" t="s">
        <v>63</v>
      </c>
      <c r="C755" s="14" t="s">
        <v>63</v>
      </c>
      <c r="D755" s="14" t="s">
        <v>63</v>
      </c>
      <c r="E755" s="14" t="s">
        <v>63</v>
      </c>
      <c r="F755" s="14" t="s">
        <v>191</v>
      </c>
      <c r="G755" s="1">
        <v>42214</v>
      </c>
      <c r="H755" s="14">
        <v>16</v>
      </c>
      <c r="I755" s="14">
        <v>19</v>
      </c>
      <c r="J755" s="14"/>
      <c r="K755" s="14">
        <v>1</v>
      </c>
    </row>
    <row r="756" spans="1:11" x14ac:dyDescent="0.25">
      <c r="A756" s="14" t="s">
        <v>32</v>
      </c>
      <c r="B756" s="14" t="s">
        <v>63</v>
      </c>
      <c r="C756" s="14" t="s">
        <v>63</v>
      </c>
      <c r="D756" s="14" t="s">
        <v>63</v>
      </c>
      <c r="E756" s="14" t="s">
        <v>63</v>
      </c>
      <c r="F756" s="14" t="s">
        <v>191</v>
      </c>
      <c r="G756" s="1">
        <v>42215</v>
      </c>
      <c r="H756" s="14">
        <v>16</v>
      </c>
      <c r="I756" s="14">
        <v>19</v>
      </c>
      <c r="J756" s="14">
        <v>55</v>
      </c>
      <c r="K756" s="14">
        <v>0</v>
      </c>
    </row>
    <row r="757" spans="1:11" x14ac:dyDescent="0.25">
      <c r="A757" s="14" t="s">
        <v>32</v>
      </c>
      <c r="B757" s="14" t="s">
        <v>63</v>
      </c>
      <c r="C757" s="14" t="s">
        <v>63</v>
      </c>
      <c r="D757" s="14" t="s">
        <v>63</v>
      </c>
      <c r="E757" s="14" t="s">
        <v>63</v>
      </c>
      <c r="F757" s="14" t="s">
        <v>191</v>
      </c>
      <c r="G757" s="1">
        <v>42233</v>
      </c>
      <c r="H757" s="14">
        <v>16</v>
      </c>
      <c r="I757" s="14">
        <v>19</v>
      </c>
      <c r="J757" s="14">
        <v>63</v>
      </c>
      <c r="K757" s="14">
        <v>0</v>
      </c>
    </row>
    <row r="758" spans="1:11" x14ac:dyDescent="0.25">
      <c r="A758" s="14" t="s">
        <v>32</v>
      </c>
      <c r="B758" s="14" t="s">
        <v>63</v>
      </c>
      <c r="C758" s="14" t="s">
        <v>63</v>
      </c>
      <c r="D758" s="14" t="s">
        <v>63</v>
      </c>
      <c r="E758" s="14" t="s">
        <v>63</v>
      </c>
      <c r="F758" s="14" t="s">
        <v>191</v>
      </c>
      <c r="G758" s="1">
        <v>42234</v>
      </c>
      <c r="H758" s="14">
        <v>16</v>
      </c>
      <c r="I758" s="14">
        <v>19</v>
      </c>
      <c r="J758" s="14"/>
      <c r="K758" s="14">
        <v>1</v>
      </c>
    </row>
    <row r="759" spans="1:11" x14ac:dyDescent="0.25">
      <c r="A759" s="14" t="s">
        <v>32</v>
      </c>
      <c r="B759" s="14" t="s">
        <v>63</v>
      </c>
      <c r="C759" s="14" t="s">
        <v>63</v>
      </c>
      <c r="D759" s="14" t="s">
        <v>63</v>
      </c>
      <c r="E759" s="14" t="s">
        <v>63</v>
      </c>
      <c r="F759" s="14" t="s">
        <v>191</v>
      </c>
      <c r="G759" s="1">
        <v>42242</v>
      </c>
      <c r="H759" s="14">
        <v>16</v>
      </c>
      <c r="I759" s="14">
        <v>19</v>
      </c>
      <c r="J759" s="14">
        <v>49</v>
      </c>
      <c r="K759" s="14">
        <v>0</v>
      </c>
    </row>
    <row r="760" spans="1:11" x14ac:dyDescent="0.25">
      <c r="A760" s="14" t="s">
        <v>32</v>
      </c>
      <c r="B760" s="14" t="s">
        <v>63</v>
      </c>
      <c r="C760" s="14" t="s">
        <v>63</v>
      </c>
      <c r="D760" s="14" t="s">
        <v>63</v>
      </c>
      <c r="E760" s="14" t="s">
        <v>63</v>
      </c>
      <c r="F760" s="14" t="s">
        <v>191</v>
      </c>
      <c r="G760" s="1">
        <v>42243</v>
      </c>
      <c r="H760" s="14">
        <v>16</v>
      </c>
      <c r="I760" s="14">
        <v>19</v>
      </c>
      <c r="J760" s="14">
        <v>63</v>
      </c>
      <c r="K760" s="14">
        <v>0</v>
      </c>
    </row>
    <row r="761" spans="1:11" x14ac:dyDescent="0.25">
      <c r="A761" s="14" t="s">
        <v>32</v>
      </c>
      <c r="B761" s="14" t="s">
        <v>63</v>
      </c>
      <c r="C761" s="14" t="s">
        <v>63</v>
      </c>
      <c r="D761" s="14" t="s">
        <v>63</v>
      </c>
      <c r="E761" s="14" t="s">
        <v>63</v>
      </c>
      <c r="F761" s="14" t="s">
        <v>191</v>
      </c>
      <c r="G761" s="1">
        <v>42256</v>
      </c>
      <c r="H761" s="14">
        <v>16</v>
      </c>
      <c r="I761" s="14">
        <v>19</v>
      </c>
      <c r="J761" s="14">
        <v>60</v>
      </c>
      <c r="K761" s="14">
        <v>0</v>
      </c>
    </row>
    <row r="762" spans="1:11" x14ac:dyDescent="0.25">
      <c r="A762" s="14" t="s">
        <v>32</v>
      </c>
      <c r="B762" s="14" t="s">
        <v>63</v>
      </c>
      <c r="C762" s="14" t="s">
        <v>63</v>
      </c>
      <c r="D762" s="14" t="s">
        <v>63</v>
      </c>
      <c r="E762" s="14" t="s">
        <v>63</v>
      </c>
      <c r="F762" s="14" t="s">
        <v>191</v>
      </c>
      <c r="G762" s="1">
        <v>42257</v>
      </c>
      <c r="H762" s="14">
        <v>16</v>
      </c>
      <c r="I762" s="14">
        <v>19</v>
      </c>
      <c r="J762" s="14">
        <v>60</v>
      </c>
      <c r="K762" s="14">
        <v>0</v>
      </c>
    </row>
    <row r="763" spans="1:11" x14ac:dyDescent="0.25">
      <c r="A763" s="14" t="s">
        <v>32</v>
      </c>
      <c r="B763" s="14" t="s">
        <v>63</v>
      </c>
      <c r="C763" s="14" t="s">
        <v>63</v>
      </c>
      <c r="D763" s="14" t="s">
        <v>63</v>
      </c>
      <c r="E763" s="14" t="s">
        <v>63</v>
      </c>
      <c r="F763" s="14" t="s">
        <v>191</v>
      </c>
      <c r="G763" s="1">
        <v>42258</v>
      </c>
      <c r="H763" s="14">
        <v>16</v>
      </c>
      <c r="I763" s="14">
        <v>19</v>
      </c>
      <c r="J763" s="14">
        <v>60</v>
      </c>
      <c r="K763" s="14">
        <v>0</v>
      </c>
    </row>
    <row r="764" spans="1:11" x14ac:dyDescent="0.25">
      <c r="A764" s="14" t="s">
        <v>32</v>
      </c>
      <c r="B764" s="14" t="s">
        <v>63</v>
      </c>
      <c r="C764" s="14" t="s">
        <v>63</v>
      </c>
      <c r="D764" s="14" t="s">
        <v>63</v>
      </c>
      <c r="E764" s="14" t="s">
        <v>63</v>
      </c>
      <c r="F764" s="14" t="s">
        <v>191</v>
      </c>
      <c r="G764" s="1" t="s">
        <v>181</v>
      </c>
      <c r="H764" s="14">
        <v>16</v>
      </c>
      <c r="I764" s="14">
        <v>19</v>
      </c>
      <c r="J764" s="14"/>
      <c r="K764" s="14">
        <v>1</v>
      </c>
    </row>
    <row r="765" spans="1:11" x14ac:dyDescent="0.25">
      <c r="A765" s="14" t="s">
        <v>32</v>
      </c>
      <c r="B765" s="14" t="s">
        <v>63</v>
      </c>
      <c r="C765" s="14" t="s">
        <v>63</v>
      </c>
      <c r="D765" s="14" t="s">
        <v>63</v>
      </c>
      <c r="E765" s="14" t="s">
        <v>63</v>
      </c>
      <c r="F765" s="14" t="s">
        <v>192</v>
      </c>
      <c r="G765" s="1">
        <v>42163</v>
      </c>
      <c r="H765" s="14">
        <v>16</v>
      </c>
      <c r="I765" s="14">
        <v>19</v>
      </c>
      <c r="J765" s="14"/>
      <c r="K765" s="14">
        <v>1</v>
      </c>
    </row>
    <row r="766" spans="1:11" x14ac:dyDescent="0.25">
      <c r="A766" s="14" t="s">
        <v>32</v>
      </c>
      <c r="B766" s="14" t="s">
        <v>63</v>
      </c>
      <c r="C766" s="14" t="s">
        <v>63</v>
      </c>
      <c r="D766" s="14" t="s">
        <v>63</v>
      </c>
      <c r="E766" s="14" t="s">
        <v>63</v>
      </c>
      <c r="F766" s="14" t="s">
        <v>192</v>
      </c>
      <c r="G766" s="1">
        <v>42164</v>
      </c>
      <c r="H766" s="14">
        <v>15</v>
      </c>
      <c r="I766" s="14">
        <v>19</v>
      </c>
      <c r="J766" s="14"/>
      <c r="K766" s="14">
        <v>1</v>
      </c>
    </row>
    <row r="767" spans="1:11" x14ac:dyDescent="0.25">
      <c r="A767" s="14" t="s">
        <v>32</v>
      </c>
      <c r="B767" s="14" t="s">
        <v>63</v>
      </c>
      <c r="C767" s="14" t="s">
        <v>63</v>
      </c>
      <c r="D767" s="14" t="s">
        <v>63</v>
      </c>
      <c r="E767" s="14" t="s">
        <v>63</v>
      </c>
      <c r="F767" s="14" t="s">
        <v>192</v>
      </c>
      <c r="G767" s="1">
        <v>42164</v>
      </c>
      <c r="H767" s="14">
        <v>16</v>
      </c>
      <c r="I767" s="14">
        <v>19</v>
      </c>
      <c r="J767" s="14"/>
      <c r="K767" s="14">
        <v>1</v>
      </c>
    </row>
    <row r="768" spans="1:11" x14ac:dyDescent="0.25">
      <c r="A768" s="14" t="s">
        <v>32</v>
      </c>
      <c r="B768" s="14" t="s">
        <v>63</v>
      </c>
      <c r="C768" s="14" t="s">
        <v>63</v>
      </c>
      <c r="D768" s="14" t="s">
        <v>63</v>
      </c>
      <c r="E768" s="14" t="s">
        <v>63</v>
      </c>
      <c r="F768" s="14" t="s">
        <v>192</v>
      </c>
      <c r="G768" s="1">
        <v>42167</v>
      </c>
      <c r="H768" s="14">
        <v>16</v>
      </c>
      <c r="I768" s="14">
        <v>19</v>
      </c>
      <c r="J768" s="14"/>
      <c r="K768" s="14">
        <v>1</v>
      </c>
    </row>
    <row r="769" spans="1:11" x14ac:dyDescent="0.25">
      <c r="A769" s="14" t="s">
        <v>32</v>
      </c>
      <c r="B769" s="14" t="s">
        <v>63</v>
      </c>
      <c r="C769" s="14" t="s">
        <v>63</v>
      </c>
      <c r="D769" s="14" t="s">
        <v>63</v>
      </c>
      <c r="E769" s="14" t="s">
        <v>63</v>
      </c>
      <c r="F769" s="14" t="s">
        <v>192</v>
      </c>
      <c r="G769" s="1">
        <v>42180</v>
      </c>
      <c r="H769" s="14">
        <v>16</v>
      </c>
      <c r="I769" s="14">
        <v>19</v>
      </c>
      <c r="J769" s="14"/>
      <c r="K769" s="14">
        <v>1</v>
      </c>
    </row>
    <row r="770" spans="1:11" x14ac:dyDescent="0.25">
      <c r="A770" s="14" t="s">
        <v>32</v>
      </c>
      <c r="B770" s="14" t="s">
        <v>63</v>
      </c>
      <c r="C770" s="14" t="s">
        <v>63</v>
      </c>
      <c r="D770" s="14" t="s">
        <v>63</v>
      </c>
      <c r="E770" s="14" t="s">
        <v>63</v>
      </c>
      <c r="F770" s="14" t="s">
        <v>192</v>
      </c>
      <c r="G770" s="1">
        <v>42181</v>
      </c>
      <c r="H770" s="14">
        <v>16</v>
      </c>
      <c r="I770" s="14">
        <v>19</v>
      </c>
      <c r="J770" s="14"/>
      <c r="K770" s="14">
        <v>1</v>
      </c>
    </row>
    <row r="771" spans="1:11" x14ac:dyDescent="0.25">
      <c r="A771" s="14" t="s">
        <v>32</v>
      </c>
      <c r="B771" s="14" t="s">
        <v>63</v>
      </c>
      <c r="C771" s="14" t="s">
        <v>63</v>
      </c>
      <c r="D771" s="14" t="s">
        <v>63</v>
      </c>
      <c r="E771" s="14" t="s">
        <v>63</v>
      </c>
      <c r="F771" s="14" t="s">
        <v>192</v>
      </c>
      <c r="G771" s="1">
        <v>42185</v>
      </c>
      <c r="H771" s="14">
        <v>16</v>
      </c>
      <c r="I771" s="14">
        <v>19</v>
      </c>
      <c r="J771" s="14"/>
      <c r="K771" s="14">
        <v>1</v>
      </c>
    </row>
    <row r="772" spans="1:11" x14ac:dyDescent="0.25">
      <c r="A772" s="14" t="s">
        <v>32</v>
      </c>
      <c r="B772" s="14" t="s">
        <v>63</v>
      </c>
      <c r="C772" s="14" t="s">
        <v>63</v>
      </c>
      <c r="D772" s="14" t="s">
        <v>63</v>
      </c>
      <c r="E772" s="14" t="s">
        <v>63</v>
      </c>
      <c r="F772" s="14" t="s">
        <v>192</v>
      </c>
      <c r="G772" s="1">
        <v>42186</v>
      </c>
      <c r="H772" s="14">
        <v>16</v>
      </c>
      <c r="I772" s="14">
        <v>19</v>
      </c>
      <c r="J772" s="14"/>
      <c r="K772" s="14">
        <v>1</v>
      </c>
    </row>
    <row r="773" spans="1:11" x14ac:dyDescent="0.25">
      <c r="A773" s="14" t="s">
        <v>32</v>
      </c>
      <c r="B773" s="14" t="s">
        <v>63</v>
      </c>
      <c r="C773" s="14" t="s">
        <v>63</v>
      </c>
      <c r="D773" s="14" t="s">
        <v>63</v>
      </c>
      <c r="E773" s="14" t="s">
        <v>63</v>
      </c>
      <c r="F773" s="14" t="s">
        <v>192</v>
      </c>
      <c r="G773" s="1">
        <v>42201</v>
      </c>
      <c r="H773" s="14">
        <v>17</v>
      </c>
      <c r="I773" s="14">
        <v>19</v>
      </c>
      <c r="J773" s="14"/>
      <c r="K773" s="14">
        <v>1</v>
      </c>
    </row>
    <row r="774" spans="1:11" x14ac:dyDescent="0.25">
      <c r="A774" s="14" t="s">
        <v>32</v>
      </c>
      <c r="B774" s="14" t="s">
        <v>63</v>
      </c>
      <c r="C774" s="14" t="s">
        <v>63</v>
      </c>
      <c r="D774" s="14" t="s">
        <v>63</v>
      </c>
      <c r="E774" s="14" t="s">
        <v>63</v>
      </c>
      <c r="F774" s="14" t="s">
        <v>192</v>
      </c>
      <c r="G774" s="1">
        <v>42213</v>
      </c>
      <c r="H774" s="14">
        <v>16</v>
      </c>
      <c r="I774" s="14">
        <v>19</v>
      </c>
      <c r="J774" s="14"/>
      <c r="K774" s="14">
        <v>1</v>
      </c>
    </row>
    <row r="775" spans="1:11" x14ac:dyDescent="0.25">
      <c r="A775" s="14" t="s">
        <v>32</v>
      </c>
      <c r="B775" s="14" t="s">
        <v>63</v>
      </c>
      <c r="C775" s="14" t="s">
        <v>63</v>
      </c>
      <c r="D775" s="14" t="s">
        <v>63</v>
      </c>
      <c r="E775" s="14" t="s">
        <v>63</v>
      </c>
      <c r="F775" s="14" t="s">
        <v>192</v>
      </c>
      <c r="G775" s="1">
        <v>42214</v>
      </c>
      <c r="H775" s="14">
        <v>16</v>
      </c>
      <c r="I775" s="14">
        <v>19</v>
      </c>
      <c r="J775" s="14"/>
      <c r="K775" s="14">
        <v>1</v>
      </c>
    </row>
    <row r="776" spans="1:11" x14ac:dyDescent="0.25">
      <c r="A776" s="14" t="s">
        <v>32</v>
      </c>
      <c r="B776" s="14" t="s">
        <v>63</v>
      </c>
      <c r="C776" s="14" t="s">
        <v>63</v>
      </c>
      <c r="D776" s="14" t="s">
        <v>63</v>
      </c>
      <c r="E776" s="14" t="s">
        <v>63</v>
      </c>
      <c r="F776" s="14" t="s">
        <v>192</v>
      </c>
      <c r="G776" s="1">
        <v>42215</v>
      </c>
      <c r="H776" s="14">
        <v>16</v>
      </c>
      <c r="I776" s="14">
        <v>19</v>
      </c>
      <c r="J776" s="14"/>
      <c r="K776" s="14">
        <v>1</v>
      </c>
    </row>
    <row r="777" spans="1:11" x14ac:dyDescent="0.25">
      <c r="A777" s="14" t="s">
        <v>32</v>
      </c>
      <c r="B777" s="14" t="s">
        <v>63</v>
      </c>
      <c r="C777" s="14" t="s">
        <v>63</v>
      </c>
      <c r="D777" s="14" t="s">
        <v>63</v>
      </c>
      <c r="E777" s="14" t="s">
        <v>63</v>
      </c>
      <c r="F777" s="14" t="s">
        <v>192</v>
      </c>
      <c r="G777" s="1">
        <v>42233</v>
      </c>
      <c r="H777" s="14">
        <v>16</v>
      </c>
      <c r="I777" s="14">
        <v>19</v>
      </c>
      <c r="J777" s="14">
        <v>126</v>
      </c>
      <c r="K777" s="14">
        <v>0</v>
      </c>
    </row>
    <row r="778" spans="1:11" x14ac:dyDescent="0.25">
      <c r="A778" s="14" t="s">
        <v>32</v>
      </c>
      <c r="B778" s="14" t="s">
        <v>63</v>
      </c>
      <c r="C778" s="14" t="s">
        <v>63</v>
      </c>
      <c r="D778" s="14" t="s">
        <v>63</v>
      </c>
      <c r="E778" s="14" t="s">
        <v>63</v>
      </c>
      <c r="F778" s="14" t="s">
        <v>192</v>
      </c>
      <c r="G778" s="1">
        <v>42234</v>
      </c>
      <c r="H778" s="14">
        <v>16</v>
      </c>
      <c r="I778" s="14">
        <v>19</v>
      </c>
      <c r="J778" s="14">
        <v>126</v>
      </c>
      <c r="K778" s="14">
        <v>0</v>
      </c>
    </row>
    <row r="779" spans="1:11" x14ac:dyDescent="0.25">
      <c r="A779" s="14" t="s">
        <v>32</v>
      </c>
      <c r="B779" s="14" t="s">
        <v>63</v>
      </c>
      <c r="C779" s="14" t="s">
        <v>63</v>
      </c>
      <c r="D779" s="14" t="s">
        <v>63</v>
      </c>
      <c r="E779" s="14" t="s">
        <v>63</v>
      </c>
      <c r="F779" s="14" t="s">
        <v>192</v>
      </c>
      <c r="G779" s="1">
        <v>42242</v>
      </c>
      <c r="H779" s="14">
        <v>16</v>
      </c>
      <c r="I779" s="14">
        <v>19</v>
      </c>
      <c r="J779" s="14">
        <v>126</v>
      </c>
      <c r="K779" s="14">
        <v>0</v>
      </c>
    </row>
    <row r="780" spans="1:11" x14ac:dyDescent="0.25">
      <c r="A780" s="14" t="s">
        <v>32</v>
      </c>
      <c r="B780" s="14" t="s">
        <v>63</v>
      </c>
      <c r="C780" s="14" t="s">
        <v>63</v>
      </c>
      <c r="D780" s="14" t="s">
        <v>63</v>
      </c>
      <c r="E780" s="14" t="s">
        <v>63</v>
      </c>
      <c r="F780" s="14" t="s">
        <v>192</v>
      </c>
      <c r="G780" s="1">
        <v>42243</v>
      </c>
      <c r="H780" s="14">
        <v>16</v>
      </c>
      <c r="I780" s="14">
        <v>19</v>
      </c>
      <c r="J780" s="14">
        <v>126</v>
      </c>
      <c r="K780" s="14">
        <v>0</v>
      </c>
    </row>
    <row r="781" spans="1:11" x14ac:dyDescent="0.25">
      <c r="A781" s="14" t="s">
        <v>32</v>
      </c>
      <c r="B781" s="14" t="s">
        <v>63</v>
      </c>
      <c r="C781" s="14" t="s">
        <v>63</v>
      </c>
      <c r="D781" s="14" t="s">
        <v>63</v>
      </c>
      <c r="E781" s="14" t="s">
        <v>63</v>
      </c>
      <c r="F781" s="14" t="s">
        <v>192</v>
      </c>
      <c r="G781" s="1">
        <v>42256</v>
      </c>
      <c r="H781" s="14">
        <v>16</v>
      </c>
      <c r="I781" s="14">
        <v>19</v>
      </c>
      <c r="J781" s="14">
        <v>124</v>
      </c>
      <c r="K781" s="14">
        <v>0</v>
      </c>
    </row>
    <row r="782" spans="1:11" x14ac:dyDescent="0.25">
      <c r="A782" s="14" t="s">
        <v>32</v>
      </c>
      <c r="B782" s="14" t="s">
        <v>63</v>
      </c>
      <c r="C782" s="14" t="s">
        <v>63</v>
      </c>
      <c r="D782" s="14" t="s">
        <v>63</v>
      </c>
      <c r="E782" s="14" t="s">
        <v>63</v>
      </c>
      <c r="F782" s="14" t="s">
        <v>192</v>
      </c>
      <c r="G782" s="1">
        <v>42257</v>
      </c>
      <c r="H782" s="14">
        <v>16</v>
      </c>
      <c r="I782" s="14">
        <v>19</v>
      </c>
      <c r="J782" s="14">
        <v>124</v>
      </c>
      <c r="K782" s="14">
        <v>0</v>
      </c>
    </row>
    <row r="783" spans="1:11" x14ac:dyDescent="0.25">
      <c r="A783" s="14" t="s">
        <v>32</v>
      </c>
      <c r="B783" s="14" t="s">
        <v>63</v>
      </c>
      <c r="C783" s="14" t="s">
        <v>63</v>
      </c>
      <c r="D783" s="14" t="s">
        <v>63</v>
      </c>
      <c r="E783" s="14" t="s">
        <v>63</v>
      </c>
      <c r="F783" s="14" t="s">
        <v>192</v>
      </c>
      <c r="G783" s="1">
        <v>42258</v>
      </c>
      <c r="H783" s="14">
        <v>16</v>
      </c>
      <c r="I783" s="14">
        <v>19</v>
      </c>
      <c r="J783" s="14">
        <v>124</v>
      </c>
      <c r="K783" s="14">
        <v>0</v>
      </c>
    </row>
    <row r="784" spans="1:11" x14ac:dyDescent="0.25">
      <c r="A784" s="14" t="s">
        <v>32</v>
      </c>
      <c r="B784" s="14" t="s">
        <v>63</v>
      </c>
      <c r="C784" s="14" t="s">
        <v>63</v>
      </c>
      <c r="D784" s="14" t="s">
        <v>63</v>
      </c>
      <c r="E784" s="14" t="s">
        <v>63</v>
      </c>
      <c r="F784" s="14" t="s">
        <v>192</v>
      </c>
      <c r="G784" s="1" t="s">
        <v>181</v>
      </c>
      <c r="H784" s="14">
        <v>16</v>
      </c>
      <c r="I784" s="14">
        <v>19</v>
      </c>
      <c r="J784" s="14"/>
      <c r="K784" s="14">
        <v>1</v>
      </c>
    </row>
    <row r="785" spans="1:11" x14ac:dyDescent="0.25">
      <c r="A785" s="14" t="s">
        <v>34</v>
      </c>
      <c r="B785" s="14" t="s">
        <v>63</v>
      </c>
      <c r="C785" s="14" t="s">
        <v>63</v>
      </c>
      <c r="D785" s="14" t="s">
        <v>63</v>
      </c>
      <c r="E785" s="14" t="s">
        <v>63</v>
      </c>
      <c r="F785" s="14" t="s">
        <v>191</v>
      </c>
      <c r="G785" s="1">
        <v>42233</v>
      </c>
      <c r="H785" s="14">
        <v>16</v>
      </c>
      <c r="I785" s="14">
        <v>19</v>
      </c>
      <c r="J785" s="14"/>
      <c r="K785" s="14">
        <v>1</v>
      </c>
    </row>
    <row r="786" spans="1:11" x14ac:dyDescent="0.25">
      <c r="A786" s="14" t="s">
        <v>34</v>
      </c>
      <c r="B786" s="14" t="s">
        <v>63</v>
      </c>
      <c r="C786" s="14" t="s">
        <v>63</v>
      </c>
      <c r="D786" s="14" t="s">
        <v>63</v>
      </c>
      <c r="E786" s="14" t="s">
        <v>63</v>
      </c>
      <c r="F786" s="14" t="s">
        <v>191</v>
      </c>
      <c r="G786" s="1">
        <v>42234</v>
      </c>
      <c r="H786" s="14">
        <v>16</v>
      </c>
      <c r="I786" s="14">
        <v>19</v>
      </c>
      <c r="J786" s="14"/>
      <c r="K786" s="14">
        <v>1</v>
      </c>
    </row>
    <row r="787" spans="1:11" x14ac:dyDescent="0.25">
      <c r="A787" s="14" t="s">
        <v>34</v>
      </c>
      <c r="B787" s="14" t="s">
        <v>63</v>
      </c>
      <c r="C787" s="14" t="s">
        <v>63</v>
      </c>
      <c r="D787" s="14" t="s">
        <v>63</v>
      </c>
      <c r="E787" s="14" t="s">
        <v>63</v>
      </c>
      <c r="F787" s="14" t="s">
        <v>191</v>
      </c>
      <c r="G787" s="1">
        <v>42242</v>
      </c>
      <c r="H787" s="14">
        <v>16</v>
      </c>
      <c r="I787" s="14">
        <v>19</v>
      </c>
      <c r="J787" s="14"/>
      <c r="K787" s="14">
        <v>1</v>
      </c>
    </row>
    <row r="788" spans="1:11" x14ac:dyDescent="0.25">
      <c r="A788" s="14" t="s">
        <v>34</v>
      </c>
      <c r="B788" s="14" t="s">
        <v>63</v>
      </c>
      <c r="C788" s="14" t="s">
        <v>63</v>
      </c>
      <c r="D788" s="14" t="s">
        <v>63</v>
      </c>
      <c r="E788" s="14" t="s">
        <v>63</v>
      </c>
      <c r="F788" s="14" t="s">
        <v>191</v>
      </c>
      <c r="G788" s="1">
        <v>42243</v>
      </c>
      <c r="H788" s="14">
        <v>16</v>
      </c>
      <c r="I788" s="14">
        <v>19</v>
      </c>
      <c r="J788" s="14"/>
      <c r="K788" s="14">
        <v>1</v>
      </c>
    </row>
    <row r="789" spans="1:11" x14ac:dyDescent="0.25">
      <c r="A789" s="14" t="s">
        <v>34</v>
      </c>
      <c r="B789" s="14" t="s">
        <v>63</v>
      </c>
      <c r="C789" s="14" t="s">
        <v>63</v>
      </c>
      <c r="D789" s="14" t="s">
        <v>63</v>
      </c>
      <c r="E789" s="14" t="s">
        <v>63</v>
      </c>
      <c r="F789" s="14" t="s">
        <v>191</v>
      </c>
      <c r="G789" s="1">
        <v>42256</v>
      </c>
      <c r="H789" s="14">
        <v>16</v>
      </c>
      <c r="I789" s="14">
        <v>19</v>
      </c>
      <c r="J789" s="14"/>
      <c r="K789" s="14">
        <v>1</v>
      </c>
    </row>
    <row r="790" spans="1:11" x14ac:dyDescent="0.25">
      <c r="A790" s="14" t="s">
        <v>34</v>
      </c>
      <c r="B790" s="14" t="s">
        <v>63</v>
      </c>
      <c r="C790" s="14" t="s">
        <v>63</v>
      </c>
      <c r="D790" s="14" t="s">
        <v>63</v>
      </c>
      <c r="E790" s="14" t="s">
        <v>63</v>
      </c>
      <c r="F790" s="14" t="s">
        <v>191</v>
      </c>
      <c r="G790" s="1">
        <v>42257</v>
      </c>
      <c r="H790" s="14">
        <v>16</v>
      </c>
      <c r="I790" s="14">
        <v>19</v>
      </c>
      <c r="J790" s="14"/>
      <c r="K790" s="14">
        <v>1</v>
      </c>
    </row>
    <row r="791" spans="1:11" x14ac:dyDescent="0.25">
      <c r="A791" s="14" t="s">
        <v>34</v>
      </c>
      <c r="B791" s="14" t="s">
        <v>63</v>
      </c>
      <c r="C791" s="14" t="s">
        <v>63</v>
      </c>
      <c r="D791" s="14" t="s">
        <v>63</v>
      </c>
      <c r="E791" s="14" t="s">
        <v>63</v>
      </c>
      <c r="F791" s="14" t="s">
        <v>191</v>
      </c>
      <c r="G791" s="1">
        <v>42258</v>
      </c>
      <c r="H791" s="14">
        <v>16</v>
      </c>
      <c r="I791" s="14">
        <v>19</v>
      </c>
      <c r="J791" s="14"/>
      <c r="K791" s="14">
        <v>1</v>
      </c>
    </row>
    <row r="792" spans="1:11" x14ac:dyDescent="0.25">
      <c r="A792" s="14" t="s">
        <v>34</v>
      </c>
      <c r="B792" s="14" t="s">
        <v>63</v>
      </c>
      <c r="C792" s="14" t="s">
        <v>63</v>
      </c>
      <c r="D792" s="14" t="s">
        <v>63</v>
      </c>
      <c r="E792" s="14" t="s">
        <v>63</v>
      </c>
      <c r="F792" s="14" t="s">
        <v>191</v>
      </c>
      <c r="G792" s="1" t="s">
        <v>181</v>
      </c>
      <c r="H792" s="14">
        <v>16</v>
      </c>
      <c r="I792" s="14">
        <v>19</v>
      </c>
      <c r="J792" s="14"/>
      <c r="K792" s="14">
        <v>1</v>
      </c>
    </row>
    <row r="793" spans="1:11" x14ac:dyDescent="0.25">
      <c r="A793" s="14" t="s">
        <v>34</v>
      </c>
      <c r="B793" s="14" t="s">
        <v>63</v>
      </c>
      <c r="C793" s="14" t="s">
        <v>63</v>
      </c>
      <c r="D793" s="14" t="s">
        <v>63</v>
      </c>
      <c r="E793" s="14" t="s">
        <v>63</v>
      </c>
      <c r="F793" s="14" t="s">
        <v>192</v>
      </c>
      <c r="G793" s="1">
        <v>42163</v>
      </c>
      <c r="H793" s="14">
        <v>16</v>
      </c>
      <c r="I793" s="14">
        <v>19</v>
      </c>
      <c r="J793" s="14">
        <v>29</v>
      </c>
      <c r="K793" s="14">
        <v>0</v>
      </c>
    </row>
    <row r="794" spans="1:11" x14ac:dyDescent="0.25">
      <c r="A794" s="14" t="s">
        <v>34</v>
      </c>
      <c r="B794" s="14" t="s">
        <v>63</v>
      </c>
      <c r="C794" s="14" t="s">
        <v>63</v>
      </c>
      <c r="D794" s="14" t="s">
        <v>63</v>
      </c>
      <c r="E794" s="14" t="s">
        <v>63</v>
      </c>
      <c r="F794" s="14" t="s">
        <v>192</v>
      </c>
      <c r="G794" s="1">
        <v>42167</v>
      </c>
      <c r="H794" s="14">
        <v>16</v>
      </c>
      <c r="I794" s="14">
        <v>19</v>
      </c>
      <c r="J794" s="14">
        <v>29</v>
      </c>
      <c r="K794" s="14">
        <v>0</v>
      </c>
    </row>
    <row r="795" spans="1:11" x14ac:dyDescent="0.25">
      <c r="A795" s="14" t="s">
        <v>34</v>
      </c>
      <c r="B795" s="14" t="s">
        <v>63</v>
      </c>
      <c r="C795" s="14" t="s">
        <v>63</v>
      </c>
      <c r="D795" s="14" t="s">
        <v>63</v>
      </c>
      <c r="E795" s="14" t="s">
        <v>63</v>
      </c>
      <c r="F795" s="14" t="s">
        <v>192</v>
      </c>
      <c r="G795" s="1">
        <v>42180</v>
      </c>
      <c r="H795" s="14">
        <v>16</v>
      </c>
      <c r="I795" s="14">
        <v>19</v>
      </c>
      <c r="J795" s="14">
        <v>29</v>
      </c>
      <c r="K795" s="14">
        <v>0</v>
      </c>
    </row>
    <row r="796" spans="1:11" x14ac:dyDescent="0.25">
      <c r="A796" s="14" t="s">
        <v>34</v>
      </c>
      <c r="B796" s="14" t="s">
        <v>63</v>
      </c>
      <c r="C796" s="14" t="s">
        <v>63</v>
      </c>
      <c r="D796" s="14" t="s">
        <v>63</v>
      </c>
      <c r="E796" s="14" t="s">
        <v>63</v>
      </c>
      <c r="F796" s="14" t="s">
        <v>192</v>
      </c>
      <c r="G796" s="1">
        <v>42181</v>
      </c>
      <c r="H796" s="14">
        <v>16</v>
      </c>
      <c r="I796" s="14">
        <v>19</v>
      </c>
      <c r="J796" s="14">
        <v>29</v>
      </c>
      <c r="K796" s="14">
        <v>0</v>
      </c>
    </row>
    <row r="797" spans="1:11" x14ac:dyDescent="0.25">
      <c r="A797" s="14" t="s">
        <v>34</v>
      </c>
      <c r="B797" s="14" t="s">
        <v>63</v>
      </c>
      <c r="C797" s="14" t="s">
        <v>63</v>
      </c>
      <c r="D797" s="14" t="s">
        <v>63</v>
      </c>
      <c r="E797" s="14" t="s">
        <v>63</v>
      </c>
      <c r="F797" s="14" t="s">
        <v>192</v>
      </c>
      <c r="G797" s="1">
        <v>42185</v>
      </c>
      <c r="H797" s="14">
        <v>16</v>
      </c>
      <c r="I797" s="14">
        <v>19</v>
      </c>
      <c r="J797" s="14">
        <v>29</v>
      </c>
      <c r="K797" s="14">
        <v>0</v>
      </c>
    </row>
    <row r="798" spans="1:11" x14ac:dyDescent="0.25">
      <c r="A798" s="14" t="s">
        <v>34</v>
      </c>
      <c r="B798" s="14" t="s">
        <v>63</v>
      </c>
      <c r="C798" s="14" t="s">
        <v>63</v>
      </c>
      <c r="D798" s="14" t="s">
        <v>63</v>
      </c>
      <c r="E798" s="14" t="s">
        <v>63</v>
      </c>
      <c r="F798" s="14" t="s">
        <v>192</v>
      </c>
      <c r="G798" s="1">
        <v>42186</v>
      </c>
      <c r="H798" s="14">
        <v>16</v>
      </c>
      <c r="I798" s="14">
        <v>19</v>
      </c>
      <c r="J798" s="14">
        <v>32</v>
      </c>
      <c r="K798" s="14">
        <v>0</v>
      </c>
    </row>
    <row r="799" spans="1:11" x14ac:dyDescent="0.25">
      <c r="A799" s="14" t="s">
        <v>34</v>
      </c>
      <c r="B799" s="14" t="s">
        <v>63</v>
      </c>
      <c r="C799" s="14" t="s">
        <v>63</v>
      </c>
      <c r="D799" s="14" t="s">
        <v>63</v>
      </c>
      <c r="E799" s="14" t="s">
        <v>63</v>
      </c>
      <c r="F799" s="14" t="s">
        <v>192</v>
      </c>
      <c r="G799" s="1">
        <v>42213</v>
      </c>
      <c r="H799" s="14">
        <v>16</v>
      </c>
      <c r="I799" s="14">
        <v>19</v>
      </c>
      <c r="J799" s="14">
        <v>32</v>
      </c>
      <c r="K799" s="14">
        <v>0</v>
      </c>
    </row>
    <row r="800" spans="1:11" x14ac:dyDescent="0.25">
      <c r="A800" s="14" t="s">
        <v>34</v>
      </c>
      <c r="B800" s="14" t="s">
        <v>63</v>
      </c>
      <c r="C800" s="14" t="s">
        <v>63</v>
      </c>
      <c r="D800" s="14" t="s">
        <v>63</v>
      </c>
      <c r="E800" s="14" t="s">
        <v>63</v>
      </c>
      <c r="F800" s="14" t="s">
        <v>192</v>
      </c>
      <c r="G800" s="1">
        <v>42214</v>
      </c>
      <c r="H800" s="14">
        <v>16</v>
      </c>
      <c r="I800" s="14">
        <v>19</v>
      </c>
      <c r="J800" s="14">
        <v>32</v>
      </c>
      <c r="K800" s="14">
        <v>0</v>
      </c>
    </row>
    <row r="801" spans="1:11" x14ac:dyDescent="0.25">
      <c r="A801" s="14" t="s">
        <v>34</v>
      </c>
      <c r="B801" s="14" t="s">
        <v>63</v>
      </c>
      <c r="C801" s="14" t="s">
        <v>63</v>
      </c>
      <c r="D801" s="14" t="s">
        <v>63</v>
      </c>
      <c r="E801" s="14" t="s">
        <v>63</v>
      </c>
      <c r="F801" s="14" t="s">
        <v>192</v>
      </c>
      <c r="G801" s="1">
        <v>42215</v>
      </c>
      <c r="H801" s="14">
        <v>16</v>
      </c>
      <c r="I801" s="14">
        <v>19</v>
      </c>
      <c r="J801" s="14">
        <v>32</v>
      </c>
      <c r="K801" s="14">
        <v>0</v>
      </c>
    </row>
    <row r="802" spans="1:11" x14ac:dyDescent="0.25">
      <c r="A802" s="14" t="s">
        <v>34</v>
      </c>
      <c r="B802" s="14" t="s">
        <v>63</v>
      </c>
      <c r="C802" s="14" t="s">
        <v>63</v>
      </c>
      <c r="D802" s="14" t="s">
        <v>63</v>
      </c>
      <c r="E802" s="14" t="s">
        <v>63</v>
      </c>
      <c r="F802" s="14" t="s">
        <v>192</v>
      </c>
      <c r="G802" s="1">
        <v>42233</v>
      </c>
      <c r="H802" s="14">
        <v>16</v>
      </c>
      <c r="I802" s="14">
        <v>19</v>
      </c>
      <c r="J802" s="14">
        <v>30</v>
      </c>
      <c r="K802" s="14">
        <v>0</v>
      </c>
    </row>
    <row r="803" spans="1:11" x14ac:dyDescent="0.25">
      <c r="A803" s="14" t="s">
        <v>34</v>
      </c>
      <c r="B803" s="14" t="s">
        <v>63</v>
      </c>
      <c r="C803" s="14" t="s">
        <v>63</v>
      </c>
      <c r="D803" s="14" t="s">
        <v>63</v>
      </c>
      <c r="E803" s="14" t="s">
        <v>63</v>
      </c>
      <c r="F803" s="14" t="s">
        <v>192</v>
      </c>
      <c r="G803" s="1">
        <v>42234</v>
      </c>
      <c r="H803" s="14">
        <v>16</v>
      </c>
      <c r="I803" s="14">
        <v>19</v>
      </c>
      <c r="J803" s="14">
        <v>30</v>
      </c>
      <c r="K803" s="14">
        <v>0</v>
      </c>
    </row>
    <row r="804" spans="1:11" x14ac:dyDescent="0.25">
      <c r="A804" s="14" t="s">
        <v>34</v>
      </c>
      <c r="B804" s="14" t="s">
        <v>63</v>
      </c>
      <c r="C804" s="14" t="s">
        <v>63</v>
      </c>
      <c r="D804" s="14" t="s">
        <v>63</v>
      </c>
      <c r="E804" s="14" t="s">
        <v>63</v>
      </c>
      <c r="F804" s="14" t="s">
        <v>192</v>
      </c>
      <c r="G804" s="1">
        <v>42242</v>
      </c>
      <c r="H804" s="14">
        <v>16</v>
      </c>
      <c r="I804" s="14">
        <v>19</v>
      </c>
      <c r="J804" s="14">
        <v>30</v>
      </c>
      <c r="K804" s="14">
        <v>0</v>
      </c>
    </row>
    <row r="805" spans="1:11" x14ac:dyDescent="0.25">
      <c r="A805" s="14" t="s">
        <v>34</v>
      </c>
      <c r="B805" s="14" t="s">
        <v>63</v>
      </c>
      <c r="C805" s="14" t="s">
        <v>63</v>
      </c>
      <c r="D805" s="14" t="s">
        <v>63</v>
      </c>
      <c r="E805" s="14" t="s">
        <v>63</v>
      </c>
      <c r="F805" s="14" t="s">
        <v>192</v>
      </c>
      <c r="G805" s="1">
        <v>42243</v>
      </c>
      <c r="H805" s="14">
        <v>16</v>
      </c>
      <c r="I805" s="14">
        <v>19</v>
      </c>
      <c r="J805" s="14">
        <v>30</v>
      </c>
      <c r="K805" s="14">
        <v>0</v>
      </c>
    </row>
    <row r="806" spans="1:11" x14ac:dyDescent="0.25">
      <c r="A806" s="14" t="s">
        <v>34</v>
      </c>
      <c r="B806" s="14" t="s">
        <v>63</v>
      </c>
      <c r="C806" s="14" t="s">
        <v>63</v>
      </c>
      <c r="D806" s="14" t="s">
        <v>63</v>
      </c>
      <c r="E806" s="14" t="s">
        <v>63</v>
      </c>
      <c r="F806" s="14" t="s">
        <v>192</v>
      </c>
      <c r="G806" s="1">
        <v>42256</v>
      </c>
      <c r="H806" s="14">
        <v>16</v>
      </c>
      <c r="I806" s="14">
        <v>19</v>
      </c>
      <c r="J806" s="14">
        <v>29</v>
      </c>
      <c r="K806" s="14">
        <v>0</v>
      </c>
    </row>
    <row r="807" spans="1:11" x14ac:dyDescent="0.25">
      <c r="A807" s="14" t="s">
        <v>34</v>
      </c>
      <c r="B807" s="14" t="s">
        <v>63</v>
      </c>
      <c r="C807" s="14" t="s">
        <v>63</v>
      </c>
      <c r="D807" s="14" t="s">
        <v>63</v>
      </c>
      <c r="E807" s="14" t="s">
        <v>63</v>
      </c>
      <c r="F807" s="14" t="s">
        <v>192</v>
      </c>
      <c r="G807" s="1">
        <v>42257</v>
      </c>
      <c r="H807" s="14">
        <v>16</v>
      </c>
      <c r="I807" s="14">
        <v>19</v>
      </c>
      <c r="J807" s="14">
        <v>29</v>
      </c>
      <c r="K807" s="14">
        <v>0</v>
      </c>
    </row>
    <row r="808" spans="1:11" x14ac:dyDescent="0.25">
      <c r="A808" s="14" t="s">
        <v>34</v>
      </c>
      <c r="B808" s="14" t="s">
        <v>63</v>
      </c>
      <c r="C808" s="14" t="s">
        <v>63</v>
      </c>
      <c r="D808" s="14" t="s">
        <v>63</v>
      </c>
      <c r="E808" s="14" t="s">
        <v>63</v>
      </c>
      <c r="F808" s="14" t="s">
        <v>192</v>
      </c>
      <c r="G808" s="1">
        <v>42258</v>
      </c>
      <c r="H808" s="14">
        <v>16</v>
      </c>
      <c r="I808" s="14">
        <v>19</v>
      </c>
      <c r="J808" s="14">
        <v>29</v>
      </c>
      <c r="K808" s="14">
        <v>0</v>
      </c>
    </row>
    <row r="809" spans="1:11" x14ac:dyDescent="0.25">
      <c r="A809" s="14" t="s">
        <v>34</v>
      </c>
      <c r="B809" s="14" t="s">
        <v>63</v>
      </c>
      <c r="C809" s="14" t="s">
        <v>63</v>
      </c>
      <c r="D809" s="14" t="s">
        <v>63</v>
      </c>
      <c r="E809" s="14" t="s">
        <v>63</v>
      </c>
      <c r="F809" s="14" t="s">
        <v>192</v>
      </c>
      <c r="G809" s="1" t="s">
        <v>181</v>
      </c>
      <c r="H809" s="14">
        <v>16</v>
      </c>
      <c r="I809" s="14">
        <v>19</v>
      </c>
      <c r="J809" s="14">
        <v>29</v>
      </c>
      <c r="K809" s="14">
        <v>0</v>
      </c>
    </row>
    <row r="810" spans="1:11" x14ac:dyDescent="0.25">
      <c r="A810" s="14" t="s">
        <v>39</v>
      </c>
      <c r="B810" s="14" t="s">
        <v>63</v>
      </c>
      <c r="C810" s="14" t="s">
        <v>63</v>
      </c>
      <c r="D810" s="14" t="s">
        <v>63</v>
      </c>
      <c r="E810" s="14" t="s">
        <v>63</v>
      </c>
      <c r="F810" s="14" t="s">
        <v>191</v>
      </c>
      <c r="G810" s="1">
        <v>42167</v>
      </c>
      <c r="H810" s="14">
        <v>16</v>
      </c>
      <c r="I810" s="14">
        <v>19</v>
      </c>
      <c r="J810" s="14"/>
      <c r="K810" s="14">
        <v>1</v>
      </c>
    </row>
    <row r="811" spans="1:11" x14ac:dyDescent="0.25">
      <c r="A811" s="14" t="s">
        <v>39</v>
      </c>
      <c r="B811" s="14" t="s">
        <v>63</v>
      </c>
      <c r="C811" s="14" t="s">
        <v>63</v>
      </c>
      <c r="D811" s="14" t="s">
        <v>63</v>
      </c>
      <c r="E811" s="14" t="s">
        <v>63</v>
      </c>
      <c r="F811" s="14" t="s">
        <v>191</v>
      </c>
      <c r="G811" s="1">
        <v>42180</v>
      </c>
      <c r="H811" s="14">
        <v>16</v>
      </c>
      <c r="I811" s="14">
        <v>19</v>
      </c>
      <c r="J811" s="14"/>
      <c r="K811" s="14">
        <v>1</v>
      </c>
    </row>
    <row r="812" spans="1:11" x14ac:dyDescent="0.25">
      <c r="A812" s="14" t="s">
        <v>39</v>
      </c>
      <c r="B812" s="14" t="s">
        <v>63</v>
      </c>
      <c r="C812" s="14" t="s">
        <v>63</v>
      </c>
      <c r="D812" s="14" t="s">
        <v>63</v>
      </c>
      <c r="E812" s="14" t="s">
        <v>63</v>
      </c>
      <c r="F812" s="14" t="s">
        <v>191</v>
      </c>
      <c r="G812" s="1">
        <v>42181</v>
      </c>
      <c r="H812" s="14">
        <v>16</v>
      </c>
      <c r="I812" s="14">
        <v>19</v>
      </c>
      <c r="J812" s="14"/>
      <c r="K812" s="14">
        <v>1</v>
      </c>
    </row>
    <row r="813" spans="1:11" x14ac:dyDescent="0.25">
      <c r="A813" s="14" t="s">
        <v>39</v>
      </c>
      <c r="B813" s="14" t="s">
        <v>63</v>
      </c>
      <c r="C813" s="14" t="s">
        <v>63</v>
      </c>
      <c r="D813" s="14" t="s">
        <v>63</v>
      </c>
      <c r="E813" s="14" t="s">
        <v>63</v>
      </c>
      <c r="F813" s="14" t="s">
        <v>191</v>
      </c>
      <c r="G813" s="1">
        <v>42185</v>
      </c>
      <c r="H813" s="14">
        <v>16</v>
      </c>
      <c r="I813" s="14">
        <v>19</v>
      </c>
      <c r="J813" s="14"/>
      <c r="K813" s="14">
        <v>1</v>
      </c>
    </row>
    <row r="814" spans="1:11" x14ac:dyDescent="0.25">
      <c r="A814" s="14" t="s">
        <v>39</v>
      </c>
      <c r="B814" s="14" t="s">
        <v>63</v>
      </c>
      <c r="C814" s="14" t="s">
        <v>63</v>
      </c>
      <c r="D814" s="14" t="s">
        <v>63</v>
      </c>
      <c r="E814" s="14" t="s">
        <v>63</v>
      </c>
      <c r="F814" s="14" t="s">
        <v>191</v>
      </c>
      <c r="G814" s="1">
        <v>42186</v>
      </c>
      <c r="H814" s="14">
        <v>16</v>
      </c>
      <c r="I814" s="14">
        <v>19</v>
      </c>
      <c r="J814" s="14"/>
      <c r="K814" s="14">
        <v>1</v>
      </c>
    </row>
    <row r="815" spans="1:11" x14ac:dyDescent="0.25">
      <c r="A815" s="14" t="s">
        <v>39</v>
      </c>
      <c r="B815" s="14" t="s">
        <v>63</v>
      </c>
      <c r="C815" s="14" t="s">
        <v>63</v>
      </c>
      <c r="D815" s="14" t="s">
        <v>63</v>
      </c>
      <c r="E815" s="14" t="s">
        <v>63</v>
      </c>
      <c r="F815" s="14" t="s">
        <v>191</v>
      </c>
      <c r="G815" s="1">
        <v>42213</v>
      </c>
      <c r="H815" s="14">
        <v>16</v>
      </c>
      <c r="I815" s="14">
        <v>19</v>
      </c>
      <c r="J815" s="14"/>
      <c r="K815" s="14">
        <v>1</v>
      </c>
    </row>
    <row r="816" spans="1:11" x14ac:dyDescent="0.25">
      <c r="A816" s="14" t="s">
        <v>39</v>
      </c>
      <c r="B816" s="14" t="s">
        <v>63</v>
      </c>
      <c r="C816" s="14" t="s">
        <v>63</v>
      </c>
      <c r="D816" s="14" t="s">
        <v>63</v>
      </c>
      <c r="E816" s="14" t="s">
        <v>63</v>
      </c>
      <c r="F816" s="14" t="s">
        <v>191</v>
      </c>
      <c r="G816" s="1">
        <v>42214</v>
      </c>
      <c r="H816" s="14">
        <v>16</v>
      </c>
      <c r="I816" s="14">
        <v>19</v>
      </c>
      <c r="J816" s="14"/>
      <c r="K816" s="14">
        <v>1</v>
      </c>
    </row>
    <row r="817" spans="1:11" x14ac:dyDescent="0.25">
      <c r="A817" s="14" t="s">
        <v>39</v>
      </c>
      <c r="B817" s="14" t="s">
        <v>63</v>
      </c>
      <c r="C817" s="14" t="s">
        <v>63</v>
      </c>
      <c r="D817" s="14" t="s">
        <v>63</v>
      </c>
      <c r="E817" s="14" t="s">
        <v>63</v>
      </c>
      <c r="F817" s="14" t="s">
        <v>191</v>
      </c>
      <c r="G817" s="1">
        <v>42215</v>
      </c>
      <c r="H817" s="14">
        <v>16</v>
      </c>
      <c r="I817" s="14">
        <v>19</v>
      </c>
      <c r="J817" s="14"/>
      <c r="K817" s="14">
        <v>1</v>
      </c>
    </row>
    <row r="818" spans="1:11" x14ac:dyDescent="0.25">
      <c r="A818" s="14" t="s">
        <v>39</v>
      </c>
      <c r="B818" s="14" t="s">
        <v>63</v>
      </c>
      <c r="C818" s="14" t="s">
        <v>63</v>
      </c>
      <c r="D818" s="14" t="s">
        <v>63</v>
      </c>
      <c r="E818" s="14" t="s">
        <v>63</v>
      </c>
      <c r="F818" s="14" t="s">
        <v>191</v>
      </c>
      <c r="G818" s="1">
        <v>42233</v>
      </c>
      <c r="H818" s="14">
        <v>16</v>
      </c>
      <c r="I818" s="14">
        <v>19</v>
      </c>
      <c r="J818" s="14"/>
      <c r="K818" s="14">
        <v>1</v>
      </c>
    </row>
    <row r="819" spans="1:11" x14ac:dyDescent="0.25">
      <c r="A819" s="14" t="s">
        <v>39</v>
      </c>
      <c r="B819" s="14" t="s">
        <v>63</v>
      </c>
      <c r="C819" s="14" t="s">
        <v>63</v>
      </c>
      <c r="D819" s="14" t="s">
        <v>63</v>
      </c>
      <c r="E819" s="14" t="s">
        <v>63</v>
      </c>
      <c r="F819" s="14" t="s">
        <v>191</v>
      </c>
      <c r="G819" s="1">
        <v>42234</v>
      </c>
      <c r="H819" s="14">
        <v>16</v>
      </c>
      <c r="I819" s="14">
        <v>19</v>
      </c>
      <c r="J819" s="14"/>
      <c r="K819" s="14">
        <v>1</v>
      </c>
    </row>
    <row r="820" spans="1:11" x14ac:dyDescent="0.25">
      <c r="A820" s="14" t="s">
        <v>39</v>
      </c>
      <c r="B820" s="14" t="s">
        <v>63</v>
      </c>
      <c r="C820" s="14" t="s">
        <v>63</v>
      </c>
      <c r="D820" s="14" t="s">
        <v>63</v>
      </c>
      <c r="E820" s="14" t="s">
        <v>63</v>
      </c>
      <c r="F820" s="14" t="s">
        <v>191</v>
      </c>
      <c r="G820" s="1">
        <v>42242</v>
      </c>
      <c r="H820" s="14">
        <v>16</v>
      </c>
      <c r="I820" s="14">
        <v>19</v>
      </c>
      <c r="J820" s="14"/>
      <c r="K820" s="14">
        <v>1</v>
      </c>
    </row>
    <row r="821" spans="1:11" x14ac:dyDescent="0.25">
      <c r="A821" s="14" t="s">
        <v>39</v>
      </c>
      <c r="B821" s="14" t="s">
        <v>63</v>
      </c>
      <c r="C821" s="14" t="s">
        <v>63</v>
      </c>
      <c r="D821" s="14" t="s">
        <v>63</v>
      </c>
      <c r="E821" s="14" t="s">
        <v>63</v>
      </c>
      <c r="F821" s="14" t="s">
        <v>191</v>
      </c>
      <c r="G821" s="1">
        <v>42243</v>
      </c>
      <c r="H821" s="14">
        <v>16</v>
      </c>
      <c r="I821" s="14">
        <v>19</v>
      </c>
      <c r="J821" s="14"/>
      <c r="K821" s="14">
        <v>1</v>
      </c>
    </row>
    <row r="822" spans="1:11" x14ac:dyDescent="0.25">
      <c r="A822" s="14" t="s">
        <v>39</v>
      </c>
      <c r="B822" s="14" t="s">
        <v>63</v>
      </c>
      <c r="C822" s="14" t="s">
        <v>63</v>
      </c>
      <c r="D822" s="14" t="s">
        <v>63</v>
      </c>
      <c r="E822" s="14" t="s">
        <v>63</v>
      </c>
      <c r="F822" s="14" t="s">
        <v>191</v>
      </c>
      <c r="G822" s="1">
        <v>42256</v>
      </c>
      <c r="H822" s="14">
        <v>16</v>
      </c>
      <c r="I822" s="14">
        <v>19</v>
      </c>
      <c r="J822" s="14"/>
      <c r="K822" s="14">
        <v>1</v>
      </c>
    </row>
    <row r="823" spans="1:11" x14ac:dyDescent="0.25">
      <c r="A823" s="14" t="s">
        <v>39</v>
      </c>
      <c r="B823" s="14" t="s">
        <v>63</v>
      </c>
      <c r="C823" s="14" t="s">
        <v>63</v>
      </c>
      <c r="D823" s="14" t="s">
        <v>63</v>
      </c>
      <c r="E823" s="14" t="s">
        <v>63</v>
      </c>
      <c r="F823" s="14" t="s">
        <v>191</v>
      </c>
      <c r="G823" s="1">
        <v>42257</v>
      </c>
      <c r="H823" s="14">
        <v>16</v>
      </c>
      <c r="I823" s="14">
        <v>19</v>
      </c>
      <c r="J823" s="14"/>
      <c r="K823" s="14">
        <v>1</v>
      </c>
    </row>
    <row r="824" spans="1:11" x14ac:dyDescent="0.25">
      <c r="A824" s="14" t="s">
        <v>39</v>
      </c>
      <c r="B824" s="14" t="s">
        <v>63</v>
      </c>
      <c r="C824" s="14" t="s">
        <v>63</v>
      </c>
      <c r="D824" s="14" t="s">
        <v>63</v>
      </c>
      <c r="E824" s="14" t="s">
        <v>63</v>
      </c>
      <c r="F824" s="14" t="s">
        <v>191</v>
      </c>
      <c r="G824" s="1">
        <v>42258</v>
      </c>
      <c r="H824" s="14">
        <v>16</v>
      </c>
      <c r="I824" s="14">
        <v>19</v>
      </c>
      <c r="J824" s="14"/>
      <c r="K824" s="14">
        <v>1</v>
      </c>
    </row>
    <row r="825" spans="1:11" x14ac:dyDescent="0.25">
      <c r="A825" s="14" t="s">
        <v>39</v>
      </c>
      <c r="B825" s="14" t="s">
        <v>63</v>
      </c>
      <c r="C825" s="14" t="s">
        <v>63</v>
      </c>
      <c r="D825" s="14" t="s">
        <v>63</v>
      </c>
      <c r="E825" s="14" t="s">
        <v>63</v>
      </c>
      <c r="F825" s="14" t="s">
        <v>191</v>
      </c>
      <c r="G825" s="1" t="s">
        <v>181</v>
      </c>
      <c r="H825" s="14">
        <v>16</v>
      </c>
      <c r="I825" s="14">
        <v>19</v>
      </c>
      <c r="J825" s="14"/>
      <c r="K825" s="14">
        <v>1</v>
      </c>
    </row>
    <row r="826" spans="1:11" x14ac:dyDescent="0.25">
      <c r="A826" s="14" t="s">
        <v>39</v>
      </c>
      <c r="B826" s="14" t="s">
        <v>63</v>
      </c>
      <c r="C826" s="14" t="s">
        <v>63</v>
      </c>
      <c r="D826" s="14" t="s">
        <v>63</v>
      </c>
      <c r="E826" s="14" t="s">
        <v>63</v>
      </c>
      <c r="F826" s="14" t="s">
        <v>192</v>
      </c>
      <c r="G826" s="1">
        <v>42163</v>
      </c>
      <c r="H826" s="14">
        <v>16</v>
      </c>
      <c r="I826" s="14">
        <v>19</v>
      </c>
      <c r="J826" s="14"/>
      <c r="K826" s="14">
        <v>1</v>
      </c>
    </row>
    <row r="827" spans="1:11" x14ac:dyDescent="0.25">
      <c r="A827" s="14" t="s">
        <v>39</v>
      </c>
      <c r="B827" s="14" t="s">
        <v>63</v>
      </c>
      <c r="C827" s="14" t="s">
        <v>63</v>
      </c>
      <c r="D827" s="14" t="s">
        <v>63</v>
      </c>
      <c r="E827" s="14" t="s">
        <v>63</v>
      </c>
      <c r="F827" s="14" t="s">
        <v>192</v>
      </c>
      <c r="G827" s="1">
        <v>42167</v>
      </c>
      <c r="H827" s="14">
        <v>16</v>
      </c>
      <c r="I827" s="14">
        <v>19</v>
      </c>
      <c r="J827" s="14"/>
      <c r="K827" s="14">
        <v>1</v>
      </c>
    </row>
    <row r="828" spans="1:11" x14ac:dyDescent="0.25">
      <c r="A828" s="14" t="s">
        <v>39</v>
      </c>
      <c r="B828" s="14" t="s">
        <v>63</v>
      </c>
      <c r="C828" s="14" t="s">
        <v>63</v>
      </c>
      <c r="D828" s="14" t="s">
        <v>63</v>
      </c>
      <c r="E828" s="14" t="s">
        <v>63</v>
      </c>
      <c r="F828" s="14" t="s">
        <v>192</v>
      </c>
      <c r="G828" s="1">
        <v>42180</v>
      </c>
      <c r="H828" s="14">
        <v>16</v>
      </c>
      <c r="I828" s="14">
        <v>19</v>
      </c>
      <c r="J828" s="14"/>
      <c r="K828" s="14">
        <v>1</v>
      </c>
    </row>
    <row r="829" spans="1:11" x14ac:dyDescent="0.25">
      <c r="A829" s="14" t="s">
        <v>39</v>
      </c>
      <c r="B829" s="14" t="s">
        <v>63</v>
      </c>
      <c r="C829" s="14" t="s">
        <v>63</v>
      </c>
      <c r="D829" s="14" t="s">
        <v>63</v>
      </c>
      <c r="E829" s="14" t="s">
        <v>63</v>
      </c>
      <c r="F829" s="14" t="s">
        <v>192</v>
      </c>
      <c r="G829" s="1">
        <v>42181</v>
      </c>
      <c r="H829" s="14">
        <v>16</v>
      </c>
      <c r="I829" s="14">
        <v>19</v>
      </c>
      <c r="J829" s="14"/>
      <c r="K829" s="14">
        <v>1</v>
      </c>
    </row>
    <row r="830" spans="1:11" x14ac:dyDescent="0.25">
      <c r="A830" s="14" t="s">
        <v>39</v>
      </c>
      <c r="B830" s="14" t="s">
        <v>63</v>
      </c>
      <c r="C830" s="14" t="s">
        <v>63</v>
      </c>
      <c r="D830" s="14" t="s">
        <v>63</v>
      </c>
      <c r="E830" s="14" t="s">
        <v>63</v>
      </c>
      <c r="F830" s="14" t="s">
        <v>192</v>
      </c>
      <c r="G830" s="1">
        <v>42185</v>
      </c>
      <c r="H830" s="14">
        <v>16</v>
      </c>
      <c r="I830" s="14">
        <v>19</v>
      </c>
      <c r="J830" s="14"/>
      <c r="K830" s="14">
        <v>1</v>
      </c>
    </row>
    <row r="831" spans="1:11" x14ac:dyDescent="0.25">
      <c r="A831" s="14" t="s">
        <v>39</v>
      </c>
      <c r="B831" s="14" t="s">
        <v>63</v>
      </c>
      <c r="C831" s="14" t="s">
        <v>63</v>
      </c>
      <c r="D831" s="14" t="s">
        <v>63</v>
      </c>
      <c r="E831" s="14" t="s">
        <v>63</v>
      </c>
      <c r="F831" s="14" t="s">
        <v>192</v>
      </c>
      <c r="G831" s="1">
        <v>42186</v>
      </c>
      <c r="H831" s="14">
        <v>16</v>
      </c>
      <c r="I831" s="14">
        <v>19</v>
      </c>
      <c r="J831" s="14"/>
      <c r="K831" s="14">
        <v>1</v>
      </c>
    </row>
    <row r="832" spans="1:11" x14ac:dyDescent="0.25">
      <c r="A832" s="14" t="s">
        <v>39</v>
      </c>
      <c r="B832" s="14" t="s">
        <v>63</v>
      </c>
      <c r="C832" s="14" t="s">
        <v>63</v>
      </c>
      <c r="D832" s="14" t="s">
        <v>63</v>
      </c>
      <c r="E832" s="14" t="s">
        <v>63</v>
      </c>
      <c r="F832" s="14" t="s">
        <v>192</v>
      </c>
      <c r="G832" s="1">
        <v>42213</v>
      </c>
      <c r="H832" s="14">
        <v>16</v>
      </c>
      <c r="I832" s="14">
        <v>19</v>
      </c>
      <c r="J832" s="14"/>
      <c r="K832" s="14">
        <v>1</v>
      </c>
    </row>
    <row r="833" spans="1:11" x14ac:dyDescent="0.25">
      <c r="A833" s="14" t="s">
        <v>39</v>
      </c>
      <c r="B833" s="14" t="s">
        <v>63</v>
      </c>
      <c r="C833" s="14" t="s">
        <v>63</v>
      </c>
      <c r="D833" s="14" t="s">
        <v>63</v>
      </c>
      <c r="E833" s="14" t="s">
        <v>63</v>
      </c>
      <c r="F833" s="14" t="s">
        <v>192</v>
      </c>
      <c r="G833" s="1">
        <v>42214</v>
      </c>
      <c r="H833" s="14">
        <v>16</v>
      </c>
      <c r="I833" s="14">
        <v>19</v>
      </c>
      <c r="J833" s="14"/>
      <c r="K833" s="14">
        <v>1</v>
      </c>
    </row>
    <row r="834" spans="1:11" x14ac:dyDescent="0.25">
      <c r="A834" s="14" t="s">
        <v>39</v>
      </c>
      <c r="B834" s="14" t="s">
        <v>63</v>
      </c>
      <c r="C834" s="14" t="s">
        <v>63</v>
      </c>
      <c r="D834" s="14" t="s">
        <v>63</v>
      </c>
      <c r="E834" s="14" t="s">
        <v>63</v>
      </c>
      <c r="F834" s="14" t="s">
        <v>192</v>
      </c>
      <c r="G834" s="1">
        <v>42215</v>
      </c>
      <c r="H834" s="14">
        <v>16</v>
      </c>
      <c r="I834" s="14">
        <v>19</v>
      </c>
      <c r="J834" s="14"/>
      <c r="K834" s="14">
        <v>1</v>
      </c>
    </row>
    <row r="835" spans="1:11" x14ac:dyDescent="0.25">
      <c r="A835" s="14" t="s">
        <v>39</v>
      </c>
      <c r="B835" s="14" t="s">
        <v>63</v>
      </c>
      <c r="C835" s="14" t="s">
        <v>63</v>
      </c>
      <c r="D835" s="14" t="s">
        <v>63</v>
      </c>
      <c r="E835" s="14" t="s">
        <v>63</v>
      </c>
      <c r="F835" s="14" t="s">
        <v>192</v>
      </c>
      <c r="G835" s="1">
        <v>42233</v>
      </c>
      <c r="H835" s="14">
        <v>16</v>
      </c>
      <c r="I835" s="14">
        <v>19</v>
      </c>
      <c r="J835" s="14"/>
      <c r="K835" s="14">
        <v>1</v>
      </c>
    </row>
    <row r="836" spans="1:11" x14ac:dyDescent="0.25">
      <c r="A836" s="14" t="s">
        <v>39</v>
      </c>
      <c r="B836" s="14" t="s">
        <v>63</v>
      </c>
      <c r="C836" s="14" t="s">
        <v>63</v>
      </c>
      <c r="D836" s="14" t="s">
        <v>63</v>
      </c>
      <c r="E836" s="14" t="s">
        <v>63</v>
      </c>
      <c r="F836" s="14" t="s">
        <v>192</v>
      </c>
      <c r="G836" s="1">
        <v>42234</v>
      </c>
      <c r="H836" s="14">
        <v>16</v>
      </c>
      <c r="I836" s="14">
        <v>19</v>
      </c>
      <c r="J836" s="14"/>
      <c r="K836" s="14">
        <v>1</v>
      </c>
    </row>
    <row r="837" spans="1:11" x14ac:dyDescent="0.25">
      <c r="A837" s="14" t="s">
        <v>39</v>
      </c>
      <c r="B837" s="14" t="s">
        <v>63</v>
      </c>
      <c r="C837" s="14" t="s">
        <v>63</v>
      </c>
      <c r="D837" s="14" t="s">
        <v>63</v>
      </c>
      <c r="E837" s="14" t="s">
        <v>63</v>
      </c>
      <c r="F837" s="14" t="s">
        <v>192</v>
      </c>
      <c r="G837" s="1">
        <v>42242</v>
      </c>
      <c r="H837" s="14">
        <v>16</v>
      </c>
      <c r="I837" s="14">
        <v>19</v>
      </c>
      <c r="J837" s="14"/>
      <c r="K837" s="14">
        <v>1</v>
      </c>
    </row>
    <row r="838" spans="1:11" x14ac:dyDescent="0.25">
      <c r="A838" s="14" t="s">
        <v>39</v>
      </c>
      <c r="B838" s="14" t="s">
        <v>63</v>
      </c>
      <c r="C838" s="14" t="s">
        <v>63</v>
      </c>
      <c r="D838" s="14" t="s">
        <v>63</v>
      </c>
      <c r="E838" s="14" t="s">
        <v>63</v>
      </c>
      <c r="F838" s="14" t="s">
        <v>192</v>
      </c>
      <c r="G838" s="1">
        <v>42243</v>
      </c>
      <c r="H838" s="14">
        <v>16</v>
      </c>
      <c r="I838" s="14">
        <v>19</v>
      </c>
      <c r="J838" s="14"/>
      <c r="K838" s="14">
        <v>1</v>
      </c>
    </row>
    <row r="839" spans="1:11" x14ac:dyDescent="0.25">
      <c r="A839" s="14" t="s">
        <v>39</v>
      </c>
      <c r="B839" s="14" t="s">
        <v>63</v>
      </c>
      <c r="C839" s="14" t="s">
        <v>63</v>
      </c>
      <c r="D839" s="14" t="s">
        <v>63</v>
      </c>
      <c r="E839" s="14" t="s">
        <v>63</v>
      </c>
      <c r="F839" s="14" t="s">
        <v>192</v>
      </c>
      <c r="G839" s="1">
        <v>42256</v>
      </c>
      <c r="H839" s="14">
        <v>16</v>
      </c>
      <c r="I839" s="14">
        <v>19</v>
      </c>
      <c r="J839" s="14"/>
      <c r="K839" s="14">
        <v>1</v>
      </c>
    </row>
    <row r="840" spans="1:11" x14ac:dyDescent="0.25">
      <c r="A840" s="14" t="s">
        <v>39</v>
      </c>
      <c r="B840" s="14" t="s">
        <v>63</v>
      </c>
      <c r="C840" s="14" t="s">
        <v>63</v>
      </c>
      <c r="D840" s="14" t="s">
        <v>63</v>
      </c>
      <c r="E840" s="14" t="s">
        <v>63</v>
      </c>
      <c r="F840" s="14" t="s">
        <v>192</v>
      </c>
      <c r="G840" s="1">
        <v>42257</v>
      </c>
      <c r="H840" s="14">
        <v>16</v>
      </c>
      <c r="I840" s="14">
        <v>19</v>
      </c>
      <c r="J840" s="14"/>
      <c r="K840" s="14">
        <v>1</v>
      </c>
    </row>
    <row r="841" spans="1:11" x14ac:dyDescent="0.25">
      <c r="A841" s="14" t="s">
        <v>39</v>
      </c>
      <c r="B841" s="14" t="s">
        <v>63</v>
      </c>
      <c r="C841" s="14" t="s">
        <v>63</v>
      </c>
      <c r="D841" s="14" t="s">
        <v>63</v>
      </c>
      <c r="E841" s="14" t="s">
        <v>63</v>
      </c>
      <c r="F841" s="14" t="s">
        <v>192</v>
      </c>
      <c r="G841" s="1">
        <v>42258</v>
      </c>
      <c r="H841" s="14">
        <v>16</v>
      </c>
      <c r="I841" s="14">
        <v>19</v>
      </c>
      <c r="J841" s="14"/>
      <c r="K841" s="14">
        <v>1</v>
      </c>
    </row>
    <row r="842" spans="1:11" x14ac:dyDescent="0.25">
      <c r="A842" s="14" t="s">
        <v>39</v>
      </c>
      <c r="B842" s="14" t="s">
        <v>63</v>
      </c>
      <c r="C842" s="14" t="s">
        <v>63</v>
      </c>
      <c r="D842" s="14" t="s">
        <v>63</v>
      </c>
      <c r="E842" s="14" t="s">
        <v>63</v>
      </c>
      <c r="F842" s="14" t="s">
        <v>192</v>
      </c>
      <c r="G842" s="1" t="s">
        <v>181</v>
      </c>
      <c r="H842" s="14">
        <v>16</v>
      </c>
      <c r="I842" s="14">
        <v>19</v>
      </c>
      <c r="J842" s="14"/>
      <c r="K842" s="14">
        <v>1</v>
      </c>
    </row>
  </sheetData>
  <autoFilter ref="A1:K84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A1:EA832"/>
  <sheetViews>
    <sheetView workbookViewId="0">
      <pane xSplit="8" ySplit="1" topLeftCell="CY2" activePane="bottomRight" state="frozen"/>
      <selection activeCell="DG1" sqref="DG1"/>
      <selection pane="topRight" activeCell="DG1" sqref="DG1"/>
      <selection pane="bottomLeft" activeCell="DG1" sqref="DG1"/>
      <selection pane="bottomRight" activeCell="DE15" sqref="DE15"/>
    </sheetView>
  </sheetViews>
  <sheetFormatPr defaultRowHeight="15" x14ac:dyDescent="0.25"/>
  <cols>
    <col min="1" max="5" width="8.85546875" customWidth="1"/>
    <col min="6" max="6" width="8.85546875" style="14" customWidth="1"/>
    <col min="7" max="7" width="8.85546875" customWidth="1"/>
    <col min="8" max="8" width="12.140625" bestFit="1" customWidth="1"/>
    <col min="105" max="107" width="9.140625" style="14"/>
  </cols>
  <sheetData>
    <row r="1" spans="1:131" x14ac:dyDescent="0.25">
      <c r="A1" s="14" t="s">
        <v>62</v>
      </c>
      <c r="B1" s="14" t="s">
        <v>2</v>
      </c>
      <c r="C1" s="14" t="s">
        <v>4</v>
      </c>
      <c r="D1" s="14" t="s">
        <v>3</v>
      </c>
      <c r="E1" s="14" t="s">
        <v>106</v>
      </c>
      <c r="F1" s="14" t="s">
        <v>132</v>
      </c>
      <c r="G1" s="14" t="s">
        <v>1</v>
      </c>
      <c r="H1" s="14" t="s">
        <v>0</v>
      </c>
      <c r="I1" s="14" t="s">
        <v>5</v>
      </c>
      <c r="J1" s="14" t="s">
        <v>6</v>
      </c>
      <c r="K1" s="14" t="s">
        <v>7</v>
      </c>
      <c r="L1" s="14" t="s">
        <v>8</v>
      </c>
      <c r="M1" s="14" t="s">
        <v>9</v>
      </c>
      <c r="N1" s="14" t="s">
        <v>10</v>
      </c>
      <c r="O1" s="14" t="s">
        <v>11</v>
      </c>
      <c r="P1" s="14" t="s">
        <v>12</v>
      </c>
      <c r="Q1" s="14" t="s">
        <v>13</v>
      </c>
      <c r="R1" s="14" t="s">
        <v>14</v>
      </c>
      <c r="S1" s="14" t="s">
        <v>15</v>
      </c>
      <c r="T1" s="14" t="s">
        <v>16</v>
      </c>
      <c r="U1" s="14" t="s">
        <v>17</v>
      </c>
      <c r="V1" s="14" t="s">
        <v>18</v>
      </c>
      <c r="W1" s="14" t="s">
        <v>19</v>
      </c>
      <c r="X1" s="14" t="s">
        <v>20</v>
      </c>
      <c r="Y1" s="14" t="s">
        <v>21</v>
      </c>
      <c r="Z1" s="14" t="s">
        <v>22</v>
      </c>
      <c r="AA1" s="14" t="s">
        <v>23</v>
      </c>
      <c r="AB1" s="14" t="s">
        <v>24</v>
      </c>
      <c r="AC1" s="14" t="s">
        <v>25</v>
      </c>
      <c r="AD1" s="14" t="s">
        <v>26</v>
      </c>
      <c r="AE1" s="14" t="s">
        <v>27</v>
      </c>
      <c r="AF1" s="14" t="s">
        <v>28</v>
      </c>
      <c r="AG1" s="14" t="s">
        <v>186</v>
      </c>
      <c r="AH1" s="14" t="s">
        <v>133</v>
      </c>
      <c r="AI1" s="14" t="s">
        <v>134</v>
      </c>
      <c r="AJ1" s="14" t="s">
        <v>135</v>
      </c>
      <c r="AK1" s="14" t="s">
        <v>136</v>
      </c>
      <c r="AL1" s="14" t="s">
        <v>137</v>
      </c>
      <c r="AM1" s="14" t="s">
        <v>138</v>
      </c>
      <c r="AN1" s="14" t="s">
        <v>139</v>
      </c>
      <c r="AO1" s="14" t="s">
        <v>140</v>
      </c>
      <c r="AP1" s="14" t="s">
        <v>141</v>
      </c>
      <c r="AQ1" s="14" t="s">
        <v>142</v>
      </c>
      <c r="AR1" s="14" t="s">
        <v>143</v>
      </c>
      <c r="AS1" s="14" t="s">
        <v>144</v>
      </c>
      <c r="AT1" s="14" t="s">
        <v>145</v>
      </c>
      <c r="AU1" s="14" t="s">
        <v>146</v>
      </c>
      <c r="AV1" s="14" t="s">
        <v>147</v>
      </c>
      <c r="AW1" s="14" t="s">
        <v>148</v>
      </c>
      <c r="AX1" s="14" t="s">
        <v>149</v>
      </c>
      <c r="AY1" s="14" t="s">
        <v>150</v>
      </c>
      <c r="AZ1" s="14" t="s">
        <v>151</v>
      </c>
      <c r="BA1" s="14" t="s">
        <v>152</v>
      </c>
      <c r="BB1" s="14" t="s">
        <v>153</v>
      </c>
      <c r="BC1" s="14" t="s">
        <v>154</v>
      </c>
      <c r="BD1" s="14" t="s">
        <v>155</v>
      </c>
      <c r="BE1" s="14" t="s">
        <v>156</v>
      </c>
      <c r="BF1" s="14" t="s">
        <v>187</v>
      </c>
      <c r="BG1" s="14" t="s">
        <v>82</v>
      </c>
      <c r="BH1" s="14" t="s">
        <v>83</v>
      </c>
      <c r="BI1" s="14" t="s">
        <v>84</v>
      </c>
      <c r="BJ1" s="14" t="s">
        <v>85</v>
      </c>
      <c r="BK1" s="14" t="s">
        <v>86</v>
      </c>
      <c r="BL1" s="14" t="s">
        <v>87</v>
      </c>
      <c r="BM1" s="14" t="s">
        <v>88</v>
      </c>
      <c r="BN1" s="14" t="s">
        <v>89</v>
      </c>
      <c r="BO1" s="14" t="s">
        <v>90</v>
      </c>
      <c r="BP1" s="14" t="s">
        <v>91</v>
      </c>
      <c r="BQ1" s="14" t="s">
        <v>92</v>
      </c>
      <c r="BR1" s="14" t="s">
        <v>93</v>
      </c>
      <c r="BS1" s="14" t="s">
        <v>94</v>
      </c>
      <c r="BT1" s="14" t="s">
        <v>95</v>
      </c>
      <c r="BU1" s="14" t="s">
        <v>96</v>
      </c>
      <c r="BV1" s="14" t="s">
        <v>97</v>
      </c>
      <c r="BW1" s="14" t="s">
        <v>98</v>
      </c>
      <c r="BX1" s="14" t="s">
        <v>99</v>
      </c>
      <c r="BY1" s="14" t="s">
        <v>100</v>
      </c>
      <c r="BZ1" s="14" t="s">
        <v>101</v>
      </c>
      <c r="CA1" s="14" t="s">
        <v>102</v>
      </c>
      <c r="CB1" s="14" t="s">
        <v>103</v>
      </c>
      <c r="CC1" s="14" t="s">
        <v>104</v>
      </c>
      <c r="CD1" s="14" t="s">
        <v>105</v>
      </c>
      <c r="CE1" s="14" t="s">
        <v>157</v>
      </c>
      <c r="CF1" s="14" t="s">
        <v>158</v>
      </c>
      <c r="CG1" s="14" t="s">
        <v>159</v>
      </c>
      <c r="CH1" s="14" t="s">
        <v>160</v>
      </c>
      <c r="CI1" s="14" t="s">
        <v>161</v>
      </c>
      <c r="CJ1" s="14" t="s">
        <v>162</v>
      </c>
      <c r="CK1" s="14" t="s">
        <v>163</v>
      </c>
      <c r="CL1" s="14" t="s">
        <v>164</v>
      </c>
      <c r="CM1" s="14" t="s">
        <v>165</v>
      </c>
      <c r="CN1" s="14" t="s">
        <v>166</v>
      </c>
      <c r="CO1" s="14" t="s">
        <v>167</v>
      </c>
      <c r="CP1" s="14" t="s">
        <v>168</v>
      </c>
      <c r="CQ1" s="14" t="s">
        <v>169</v>
      </c>
      <c r="CR1" s="14" t="s">
        <v>170</v>
      </c>
      <c r="CS1" s="14" t="s">
        <v>171</v>
      </c>
      <c r="CT1" s="14" t="s">
        <v>172</v>
      </c>
      <c r="CU1" s="14" t="s">
        <v>173</v>
      </c>
      <c r="CV1" s="14" t="s">
        <v>174</v>
      </c>
      <c r="CW1" s="14" t="s">
        <v>175</v>
      </c>
      <c r="CX1" s="14" t="s">
        <v>176</v>
      </c>
      <c r="CY1" s="14" t="s">
        <v>177</v>
      </c>
      <c r="CZ1" s="14" t="s">
        <v>178</v>
      </c>
      <c r="DA1" s="14" t="s">
        <v>179</v>
      </c>
      <c r="DB1" s="14" t="s">
        <v>180</v>
      </c>
      <c r="DC1" s="14" t="s">
        <v>188</v>
      </c>
      <c r="DD1" s="14" t="s">
        <v>182</v>
      </c>
      <c r="DE1" s="14" t="s">
        <v>183</v>
      </c>
      <c r="DF1" s="14" t="s">
        <v>184</v>
      </c>
      <c r="DG1" s="14" t="s">
        <v>190</v>
      </c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</row>
    <row r="2" spans="1:131" x14ac:dyDescent="0.25">
      <c r="A2" s="14" t="s">
        <v>64</v>
      </c>
      <c r="B2" s="14" t="s">
        <v>63</v>
      </c>
      <c r="C2" s="14" t="s">
        <v>30</v>
      </c>
      <c r="D2" s="14" t="s">
        <v>63</v>
      </c>
      <c r="E2" s="14" t="s">
        <v>63</v>
      </c>
      <c r="F2" s="14" t="s">
        <v>63</v>
      </c>
      <c r="G2" s="14" t="s">
        <v>191</v>
      </c>
      <c r="H2" s="1">
        <v>42167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D2" s="14">
        <v>16</v>
      </c>
      <c r="DE2" s="14">
        <v>19</v>
      </c>
      <c r="DF2" s="27">
        <f ca="1">(SUM(OFFSET($AG2, 0, $DD2-1, 1, $DE2-$DD2+1))-SUM(OFFSET($I2, 0, $DD2-1, 1, $DE2-$DD2+1)))/($DE2-$DD2+1)</f>
        <v>0</v>
      </c>
      <c r="DG2" s="14">
        <v>1</v>
      </c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</row>
    <row r="3" spans="1:131" x14ac:dyDescent="0.25">
      <c r="A3" s="14" t="s">
        <v>64</v>
      </c>
      <c r="B3" s="14" t="s">
        <v>63</v>
      </c>
      <c r="C3" s="14" t="s">
        <v>30</v>
      </c>
      <c r="D3" s="14" t="s">
        <v>63</v>
      </c>
      <c r="E3" s="14" t="s">
        <v>63</v>
      </c>
      <c r="F3" s="14" t="s">
        <v>63</v>
      </c>
      <c r="G3" s="14" t="s">
        <v>191</v>
      </c>
      <c r="H3" s="1">
        <v>42180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D3" s="14">
        <v>16</v>
      </c>
      <c r="DE3" s="14">
        <v>19</v>
      </c>
      <c r="DF3" s="27">
        <f t="shared" ref="DF3:DF66" ca="1" si="0">(SUM(OFFSET($AG3, 0, $DD3-1, 1, $DE3-$DD3+1))-SUM(OFFSET($I3, 0, $DD3-1, 1, $DE3-$DD3+1)))/($DE3-$DD3+1)</f>
        <v>0</v>
      </c>
      <c r="DG3" s="14">
        <v>1</v>
      </c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</row>
    <row r="4" spans="1:131" x14ac:dyDescent="0.25">
      <c r="A4" s="14" t="s">
        <v>64</v>
      </c>
      <c r="B4" s="14" t="s">
        <v>63</v>
      </c>
      <c r="C4" s="14" t="s">
        <v>30</v>
      </c>
      <c r="D4" s="14" t="s">
        <v>63</v>
      </c>
      <c r="E4" s="14" t="s">
        <v>63</v>
      </c>
      <c r="F4" s="14" t="s">
        <v>63</v>
      </c>
      <c r="G4" s="14" t="s">
        <v>191</v>
      </c>
      <c r="H4" s="1">
        <v>42181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D4" s="14">
        <v>16</v>
      </c>
      <c r="DE4" s="14">
        <v>19</v>
      </c>
      <c r="DF4" s="27">
        <f t="shared" ca="1" si="0"/>
        <v>0</v>
      </c>
      <c r="DG4" s="14">
        <v>1</v>
      </c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</row>
    <row r="5" spans="1:131" x14ac:dyDescent="0.25">
      <c r="A5" s="14" t="s">
        <v>64</v>
      </c>
      <c r="B5" s="14" t="s">
        <v>63</v>
      </c>
      <c r="C5" s="14" t="s">
        <v>30</v>
      </c>
      <c r="D5" s="14" t="s">
        <v>63</v>
      </c>
      <c r="E5" s="14" t="s">
        <v>63</v>
      </c>
      <c r="F5" s="14" t="s">
        <v>63</v>
      </c>
      <c r="G5" s="14" t="s">
        <v>191</v>
      </c>
      <c r="H5" s="1">
        <v>42185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D5" s="14">
        <v>16</v>
      </c>
      <c r="DE5" s="14">
        <v>19</v>
      </c>
      <c r="DF5" s="27">
        <f t="shared" ca="1" si="0"/>
        <v>0</v>
      </c>
      <c r="DG5" s="14">
        <v>1</v>
      </c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</row>
    <row r="6" spans="1:131" x14ac:dyDescent="0.25">
      <c r="A6" s="14" t="s">
        <v>64</v>
      </c>
      <c r="B6" s="14" t="s">
        <v>63</v>
      </c>
      <c r="C6" s="14" t="s">
        <v>30</v>
      </c>
      <c r="D6" s="14" t="s">
        <v>63</v>
      </c>
      <c r="E6" s="14" t="s">
        <v>63</v>
      </c>
      <c r="F6" s="14" t="s">
        <v>63</v>
      </c>
      <c r="G6" s="14" t="s">
        <v>191</v>
      </c>
      <c r="H6" s="1">
        <v>42186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D6" s="14">
        <v>16</v>
      </c>
      <c r="DE6" s="14">
        <v>19</v>
      </c>
      <c r="DF6" s="27">
        <f t="shared" ca="1" si="0"/>
        <v>0</v>
      </c>
      <c r="DG6" s="14">
        <v>1</v>
      </c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</row>
    <row r="7" spans="1:131" x14ac:dyDescent="0.25">
      <c r="A7" s="14" t="s">
        <v>64</v>
      </c>
      <c r="B7" s="14" t="s">
        <v>63</v>
      </c>
      <c r="C7" s="14" t="s">
        <v>30</v>
      </c>
      <c r="D7" s="14" t="s">
        <v>63</v>
      </c>
      <c r="E7" s="14" t="s">
        <v>63</v>
      </c>
      <c r="F7" s="14" t="s">
        <v>63</v>
      </c>
      <c r="G7" s="14" t="s">
        <v>191</v>
      </c>
      <c r="H7" s="1">
        <v>42201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D7" s="14">
        <v>17</v>
      </c>
      <c r="DE7" s="14">
        <v>19</v>
      </c>
      <c r="DF7" s="27">
        <f t="shared" ca="1" si="0"/>
        <v>0</v>
      </c>
      <c r="DG7" s="14">
        <v>1</v>
      </c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</row>
    <row r="8" spans="1:131" x14ac:dyDescent="0.25">
      <c r="A8" s="14" t="s">
        <v>64</v>
      </c>
      <c r="B8" s="14" t="s">
        <v>63</v>
      </c>
      <c r="C8" s="14" t="s">
        <v>30</v>
      </c>
      <c r="D8" s="14" t="s">
        <v>63</v>
      </c>
      <c r="E8" s="14" t="s">
        <v>63</v>
      </c>
      <c r="F8" s="14" t="s">
        <v>63</v>
      </c>
      <c r="G8" s="14" t="s">
        <v>191</v>
      </c>
      <c r="H8" s="1">
        <v>42213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D8" s="14">
        <v>16</v>
      </c>
      <c r="DE8" s="14">
        <v>19</v>
      </c>
      <c r="DF8" s="27">
        <f t="shared" ca="1" si="0"/>
        <v>0</v>
      </c>
      <c r="DG8" s="14">
        <v>1</v>
      </c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</row>
    <row r="9" spans="1:131" x14ac:dyDescent="0.25">
      <c r="A9" s="14" t="s">
        <v>64</v>
      </c>
      <c r="B9" s="14" t="s">
        <v>63</v>
      </c>
      <c r="C9" s="14" t="s">
        <v>30</v>
      </c>
      <c r="D9" s="14" t="s">
        <v>63</v>
      </c>
      <c r="E9" s="14" t="s">
        <v>63</v>
      </c>
      <c r="F9" s="14" t="s">
        <v>63</v>
      </c>
      <c r="G9" s="14" t="s">
        <v>191</v>
      </c>
      <c r="H9" s="1">
        <v>42214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D9" s="14">
        <v>16</v>
      </c>
      <c r="DE9" s="14">
        <v>19</v>
      </c>
      <c r="DF9" s="27">
        <f t="shared" ca="1" si="0"/>
        <v>0</v>
      </c>
      <c r="DG9" s="14">
        <v>1</v>
      </c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</row>
    <row r="10" spans="1:131" x14ac:dyDescent="0.25">
      <c r="A10" s="14" t="s">
        <v>64</v>
      </c>
      <c r="B10" s="14" t="s">
        <v>63</v>
      </c>
      <c r="C10" s="14" t="s">
        <v>30</v>
      </c>
      <c r="D10" s="14" t="s">
        <v>63</v>
      </c>
      <c r="E10" s="14" t="s">
        <v>63</v>
      </c>
      <c r="F10" s="14" t="s">
        <v>63</v>
      </c>
      <c r="G10" s="14" t="s">
        <v>191</v>
      </c>
      <c r="H10" s="1">
        <v>42215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D10" s="14">
        <v>16</v>
      </c>
      <c r="DE10" s="14">
        <v>19</v>
      </c>
      <c r="DF10" s="27">
        <f t="shared" ca="1" si="0"/>
        <v>0</v>
      </c>
      <c r="DG10" s="14">
        <v>1</v>
      </c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</row>
    <row r="11" spans="1:131" x14ac:dyDescent="0.25">
      <c r="A11" s="14" t="s">
        <v>64</v>
      </c>
      <c r="B11" s="14" t="s">
        <v>63</v>
      </c>
      <c r="C11" s="14" t="s">
        <v>30</v>
      </c>
      <c r="D11" s="14" t="s">
        <v>63</v>
      </c>
      <c r="E11" s="14" t="s">
        <v>63</v>
      </c>
      <c r="F11" s="14" t="s">
        <v>63</v>
      </c>
      <c r="G11" s="14" t="s">
        <v>191</v>
      </c>
      <c r="H11" s="1">
        <v>42233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D11" s="14">
        <v>16</v>
      </c>
      <c r="DE11" s="14">
        <v>19</v>
      </c>
      <c r="DF11" s="27">
        <f t="shared" ca="1" si="0"/>
        <v>0</v>
      </c>
      <c r="DG11" s="14">
        <v>1</v>
      </c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</row>
    <row r="12" spans="1:131" x14ac:dyDescent="0.25">
      <c r="A12" s="14" t="s">
        <v>64</v>
      </c>
      <c r="B12" s="14" t="s">
        <v>63</v>
      </c>
      <c r="C12" s="14" t="s">
        <v>30</v>
      </c>
      <c r="D12" s="14" t="s">
        <v>63</v>
      </c>
      <c r="E12" s="14" t="s">
        <v>63</v>
      </c>
      <c r="F12" s="14" t="s">
        <v>63</v>
      </c>
      <c r="G12" s="14" t="s">
        <v>191</v>
      </c>
      <c r="H12" s="1">
        <v>42234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D12" s="14">
        <v>16</v>
      </c>
      <c r="DE12" s="14">
        <v>19</v>
      </c>
      <c r="DF12" s="27">
        <f t="shared" ca="1" si="0"/>
        <v>0</v>
      </c>
      <c r="DG12" s="14">
        <v>1</v>
      </c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</row>
    <row r="13" spans="1:131" x14ac:dyDescent="0.25">
      <c r="A13" s="14" t="s">
        <v>64</v>
      </c>
      <c r="B13" s="14" t="s">
        <v>63</v>
      </c>
      <c r="C13" s="14" t="s">
        <v>30</v>
      </c>
      <c r="D13" s="14" t="s">
        <v>63</v>
      </c>
      <c r="E13" s="14" t="s">
        <v>63</v>
      </c>
      <c r="F13" s="14" t="s">
        <v>63</v>
      </c>
      <c r="G13" s="14" t="s">
        <v>191</v>
      </c>
      <c r="H13" s="1">
        <v>42242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D13" s="14">
        <v>16</v>
      </c>
      <c r="DE13" s="14">
        <v>19</v>
      </c>
      <c r="DF13" s="27">
        <f t="shared" ca="1" si="0"/>
        <v>0</v>
      </c>
      <c r="DG13" s="14">
        <v>1</v>
      </c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</row>
    <row r="14" spans="1:131" x14ac:dyDescent="0.25">
      <c r="A14" s="14" t="s">
        <v>64</v>
      </c>
      <c r="B14" s="14" t="s">
        <v>63</v>
      </c>
      <c r="C14" s="14" t="s">
        <v>30</v>
      </c>
      <c r="D14" s="14" t="s">
        <v>63</v>
      </c>
      <c r="E14" s="14" t="s">
        <v>63</v>
      </c>
      <c r="F14" s="14" t="s">
        <v>63</v>
      </c>
      <c r="G14" s="14" t="s">
        <v>191</v>
      </c>
      <c r="H14" s="1">
        <v>42243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D14" s="14">
        <v>16</v>
      </c>
      <c r="DE14" s="14">
        <v>19</v>
      </c>
      <c r="DF14" s="27">
        <f t="shared" ca="1" si="0"/>
        <v>0</v>
      </c>
      <c r="DG14" s="14">
        <v>1</v>
      </c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</row>
    <row r="15" spans="1:131" x14ac:dyDescent="0.25">
      <c r="A15" s="14" t="s">
        <v>64</v>
      </c>
      <c r="B15" s="14" t="s">
        <v>63</v>
      </c>
      <c r="C15" s="14" t="s">
        <v>30</v>
      </c>
      <c r="D15" s="14" t="s">
        <v>63</v>
      </c>
      <c r="E15" s="14" t="s">
        <v>63</v>
      </c>
      <c r="F15" s="14" t="s">
        <v>63</v>
      </c>
      <c r="G15" s="14" t="s">
        <v>191</v>
      </c>
      <c r="H15" s="1">
        <v>42256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D15" s="14">
        <v>16</v>
      </c>
      <c r="DE15" s="14">
        <v>19</v>
      </c>
      <c r="DF15" s="27">
        <f t="shared" ca="1" si="0"/>
        <v>0</v>
      </c>
      <c r="DG15" s="14">
        <v>1</v>
      </c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</row>
    <row r="16" spans="1:131" x14ac:dyDescent="0.25">
      <c r="A16" s="14" t="s">
        <v>64</v>
      </c>
      <c r="B16" s="14" t="s">
        <v>63</v>
      </c>
      <c r="C16" s="14" t="s">
        <v>30</v>
      </c>
      <c r="D16" s="14" t="s">
        <v>63</v>
      </c>
      <c r="E16" s="14" t="s">
        <v>63</v>
      </c>
      <c r="F16" s="14" t="s">
        <v>63</v>
      </c>
      <c r="G16" s="14" t="s">
        <v>191</v>
      </c>
      <c r="H16" s="1">
        <v>42257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D16" s="14">
        <v>16</v>
      </c>
      <c r="DE16" s="14">
        <v>19</v>
      </c>
      <c r="DF16" s="27">
        <f t="shared" ca="1" si="0"/>
        <v>0</v>
      </c>
      <c r="DG16" s="14">
        <v>1</v>
      </c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</row>
    <row r="17" spans="1:131" x14ac:dyDescent="0.25">
      <c r="A17" s="14" t="s">
        <v>64</v>
      </c>
      <c r="B17" s="14" t="s">
        <v>63</v>
      </c>
      <c r="C17" s="14" t="s">
        <v>30</v>
      </c>
      <c r="D17" s="14" t="s">
        <v>63</v>
      </c>
      <c r="E17" s="14" t="s">
        <v>63</v>
      </c>
      <c r="F17" s="14" t="s">
        <v>63</v>
      </c>
      <c r="G17" s="14" t="s">
        <v>191</v>
      </c>
      <c r="H17" s="1">
        <v>42258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D17" s="14">
        <v>16</v>
      </c>
      <c r="DE17" s="14">
        <v>19</v>
      </c>
      <c r="DF17" s="27">
        <f t="shared" ca="1" si="0"/>
        <v>0</v>
      </c>
      <c r="DG17" s="14">
        <v>1</v>
      </c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</row>
    <row r="18" spans="1:131" x14ac:dyDescent="0.25">
      <c r="A18" s="14" t="s">
        <v>64</v>
      </c>
      <c r="B18" s="14" t="s">
        <v>63</v>
      </c>
      <c r="C18" s="14" t="s">
        <v>30</v>
      </c>
      <c r="D18" s="14" t="s">
        <v>63</v>
      </c>
      <c r="E18" s="14" t="s">
        <v>63</v>
      </c>
      <c r="F18" s="14" t="s">
        <v>63</v>
      </c>
      <c r="G18" s="14" t="s">
        <v>191</v>
      </c>
      <c r="H18" s="1" t="s">
        <v>181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D18" s="14">
        <v>16</v>
      </c>
      <c r="DE18" s="14">
        <v>19</v>
      </c>
      <c r="DF18" s="27">
        <f t="shared" ca="1" si="0"/>
        <v>0</v>
      </c>
      <c r="DG18" s="14">
        <v>1</v>
      </c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</row>
    <row r="19" spans="1:131" x14ac:dyDescent="0.25">
      <c r="A19" s="14" t="s">
        <v>64</v>
      </c>
      <c r="B19" s="14" t="s">
        <v>63</v>
      </c>
      <c r="C19" s="14" t="s">
        <v>30</v>
      </c>
      <c r="D19" s="14" t="s">
        <v>63</v>
      </c>
      <c r="E19" s="14" t="s">
        <v>63</v>
      </c>
      <c r="F19" s="14" t="s">
        <v>63</v>
      </c>
      <c r="G19" s="14" t="s">
        <v>192</v>
      </c>
      <c r="H19" s="1">
        <v>42163</v>
      </c>
      <c r="I19" s="14">
        <v>521.89419999999996</v>
      </c>
      <c r="J19" s="14">
        <v>508.11770000000001</v>
      </c>
      <c r="K19" s="14">
        <v>499.83330000000001</v>
      </c>
      <c r="L19" s="14">
        <v>471.73570000000001</v>
      </c>
      <c r="M19" s="14">
        <v>471.15559999999999</v>
      </c>
      <c r="N19" s="14">
        <v>459.37909999999999</v>
      </c>
      <c r="O19" s="14">
        <v>703.72170000000006</v>
      </c>
      <c r="P19" s="14">
        <v>1290.404</v>
      </c>
      <c r="Q19" s="14">
        <v>1611.6590000000001</v>
      </c>
      <c r="R19" s="14">
        <v>1644.0340000000001</v>
      </c>
      <c r="S19" s="14">
        <v>1518.4449999999999</v>
      </c>
      <c r="T19" s="14">
        <v>1858.096</v>
      </c>
      <c r="U19" s="14">
        <v>1392.452</v>
      </c>
      <c r="V19" s="14">
        <v>1659.6120000000001</v>
      </c>
      <c r="W19" s="14">
        <v>1215.7170000000001</v>
      </c>
      <c r="X19" s="14">
        <v>742.49390000000005</v>
      </c>
      <c r="Y19" s="14">
        <v>848.43430000000001</v>
      </c>
      <c r="Z19" s="14">
        <v>561.01790000000005</v>
      </c>
      <c r="AA19" s="14">
        <v>439.40100000000001</v>
      </c>
      <c r="AB19" s="14">
        <v>870.7038</v>
      </c>
      <c r="AC19" s="14">
        <v>1287.0509999999999</v>
      </c>
      <c r="AD19" s="14">
        <v>1282.5050000000001</v>
      </c>
      <c r="AE19" s="14">
        <v>1281.2249999999999</v>
      </c>
      <c r="AF19" s="14">
        <v>1361.934</v>
      </c>
      <c r="AG19" s="14">
        <v>647.83680000000004</v>
      </c>
      <c r="AH19" s="14">
        <v>519.03859999999997</v>
      </c>
      <c r="AI19" s="14">
        <v>527.64530000000002</v>
      </c>
      <c r="AJ19" s="14">
        <v>575.24800000000005</v>
      </c>
      <c r="AK19" s="14">
        <v>591.64639999999997</v>
      </c>
      <c r="AL19" s="14">
        <v>526.78980000000001</v>
      </c>
      <c r="AM19" s="14">
        <v>477.55220000000003</v>
      </c>
      <c r="AN19" s="14">
        <v>720.15700000000004</v>
      </c>
      <c r="AO19" s="14">
        <v>1293.252</v>
      </c>
      <c r="AP19" s="14">
        <v>1547.3889999999999</v>
      </c>
      <c r="AQ19" s="14">
        <v>1593.5060000000001</v>
      </c>
      <c r="AR19" s="14">
        <v>1445.3009999999999</v>
      </c>
      <c r="AS19" s="14">
        <v>1785.838</v>
      </c>
      <c r="AT19" s="14">
        <v>1302.4269999999999</v>
      </c>
      <c r="AU19" s="14">
        <v>1664.8679999999999</v>
      </c>
      <c r="AV19" s="14">
        <v>1669.3789999999999</v>
      </c>
      <c r="AW19" s="14">
        <v>1329.4829999999999</v>
      </c>
      <c r="AX19" s="14">
        <v>1429.2550000000001</v>
      </c>
      <c r="AY19" s="14">
        <v>1239.788</v>
      </c>
      <c r="AZ19" s="14">
        <v>1094.191</v>
      </c>
      <c r="BA19" s="14">
        <v>1132.723</v>
      </c>
      <c r="BB19" s="14">
        <v>1303.6089999999999</v>
      </c>
      <c r="BC19" s="14">
        <v>1338.422</v>
      </c>
      <c r="BD19" s="14">
        <v>1316.6610000000001</v>
      </c>
      <c r="BE19" s="14">
        <v>1345.96</v>
      </c>
      <c r="BF19" s="14">
        <v>1265.8320000000001</v>
      </c>
      <c r="BG19" s="14">
        <v>83.1</v>
      </c>
      <c r="BH19" s="14">
        <v>81.7</v>
      </c>
      <c r="BI19" s="14">
        <v>79.58</v>
      </c>
      <c r="BJ19" s="14">
        <v>78.3</v>
      </c>
      <c r="BK19" s="14">
        <v>75.8</v>
      </c>
      <c r="BL19" s="14">
        <v>73.38</v>
      </c>
      <c r="BM19" s="14">
        <v>74</v>
      </c>
      <c r="BN19" s="14">
        <v>78.34</v>
      </c>
      <c r="BO19" s="14">
        <v>82.58</v>
      </c>
      <c r="BP19" s="14">
        <v>86.08</v>
      </c>
      <c r="BQ19" s="14">
        <v>90</v>
      </c>
      <c r="BR19" s="14">
        <v>93.04</v>
      </c>
      <c r="BS19" s="14">
        <v>95.98</v>
      </c>
      <c r="BT19" s="14">
        <v>97.84</v>
      </c>
      <c r="BU19" s="14">
        <v>100.26</v>
      </c>
      <c r="BV19" s="14">
        <v>101.12</v>
      </c>
      <c r="BW19" s="14">
        <v>101.42</v>
      </c>
      <c r="BX19" s="14">
        <v>101.18</v>
      </c>
      <c r="BY19" s="14">
        <v>100.74</v>
      </c>
      <c r="BZ19" s="14">
        <v>98.04</v>
      </c>
      <c r="CA19" s="14">
        <v>92.28</v>
      </c>
      <c r="CB19" s="14">
        <v>90.14</v>
      </c>
      <c r="CC19" s="14">
        <v>87.6</v>
      </c>
      <c r="CD19" s="14">
        <v>86.02</v>
      </c>
      <c r="CE19" s="14">
        <v>3035.7469999999998</v>
      </c>
      <c r="CF19" s="14">
        <v>3064.0210000000002</v>
      </c>
      <c r="CG19" s="14">
        <v>2743.8670000000002</v>
      </c>
      <c r="CH19" s="14">
        <v>2374.6060000000002</v>
      </c>
      <c r="CI19" s="14">
        <v>1837.7919999999999</v>
      </c>
      <c r="CJ19" s="14">
        <v>1225.5709999999999</v>
      </c>
      <c r="CK19" s="14">
        <v>760.26559999999995</v>
      </c>
      <c r="CL19" s="14">
        <v>1018.5549999999999</v>
      </c>
      <c r="CM19" s="14">
        <v>1559.07</v>
      </c>
      <c r="CN19" s="14">
        <v>2447.3739999999998</v>
      </c>
      <c r="CO19" s="14">
        <v>4339.1890000000003</v>
      </c>
      <c r="CP19" s="14">
        <v>5132.1019999999999</v>
      </c>
      <c r="CQ19" s="14">
        <v>5394.6760000000004</v>
      </c>
      <c r="CR19" s="14">
        <v>6254.0659999999998</v>
      </c>
      <c r="CS19" s="14">
        <v>6524.7830000000004</v>
      </c>
      <c r="CT19" s="14">
        <v>6474.4179999999997</v>
      </c>
      <c r="CU19" s="14">
        <v>6543.8850000000002</v>
      </c>
      <c r="CV19" s="14">
        <v>6420.08</v>
      </c>
      <c r="CW19" s="14">
        <v>5711.2110000000002</v>
      </c>
      <c r="CX19" s="14">
        <v>5769.3220000000001</v>
      </c>
      <c r="CY19" s="14">
        <v>5721.3450000000003</v>
      </c>
      <c r="CZ19" s="14">
        <v>5188.8720000000003</v>
      </c>
      <c r="DA19" s="14">
        <v>4814.1030000000001</v>
      </c>
      <c r="DB19" s="14">
        <v>5639.0950000000003</v>
      </c>
      <c r="DC19" s="14">
        <v>4981.1180000000004</v>
      </c>
      <c r="DD19" s="14">
        <v>16</v>
      </c>
      <c r="DE19" s="14">
        <v>19</v>
      </c>
      <c r="DF19" s="27">
        <f t="shared" ca="1" si="0"/>
        <v>769.13947500000017</v>
      </c>
      <c r="DG19" s="14">
        <v>0</v>
      </c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</row>
    <row r="20" spans="1:131" x14ac:dyDescent="0.25">
      <c r="A20" s="14" t="s">
        <v>64</v>
      </c>
      <c r="B20" s="14" t="s">
        <v>63</v>
      </c>
      <c r="C20" s="14" t="s">
        <v>30</v>
      </c>
      <c r="D20" s="14" t="s">
        <v>63</v>
      </c>
      <c r="E20" s="14" t="s">
        <v>63</v>
      </c>
      <c r="F20" s="14" t="s">
        <v>63</v>
      </c>
      <c r="G20" s="14" t="s">
        <v>192</v>
      </c>
      <c r="H20" s="1">
        <v>42164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D20" s="14">
        <v>16</v>
      </c>
      <c r="DE20" s="14">
        <v>19</v>
      </c>
      <c r="DF20" s="27">
        <f t="shared" ca="1" si="0"/>
        <v>0</v>
      </c>
      <c r="DG20" s="14">
        <v>1</v>
      </c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</row>
    <row r="21" spans="1:131" x14ac:dyDescent="0.25">
      <c r="A21" s="14" t="s">
        <v>64</v>
      </c>
      <c r="B21" s="14" t="s">
        <v>63</v>
      </c>
      <c r="C21" s="14" t="s">
        <v>30</v>
      </c>
      <c r="D21" s="14" t="s">
        <v>63</v>
      </c>
      <c r="E21" s="14" t="s">
        <v>63</v>
      </c>
      <c r="F21" s="14" t="s">
        <v>63</v>
      </c>
      <c r="G21" s="14" t="s">
        <v>192</v>
      </c>
      <c r="H21" s="1">
        <v>42167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D21" s="14">
        <v>16</v>
      </c>
      <c r="DE21" s="14">
        <v>19</v>
      </c>
      <c r="DF21" s="27">
        <f t="shared" ca="1" si="0"/>
        <v>0</v>
      </c>
      <c r="DG21" s="14">
        <v>1</v>
      </c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</row>
    <row r="22" spans="1:131" x14ac:dyDescent="0.25">
      <c r="A22" s="14" t="s">
        <v>64</v>
      </c>
      <c r="B22" s="14" t="s">
        <v>63</v>
      </c>
      <c r="C22" s="14" t="s">
        <v>30</v>
      </c>
      <c r="D22" s="14" t="s">
        <v>63</v>
      </c>
      <c r="E22" s="14" t="s">
        <v>63</v>
      </c>
      <c r="F22" s="14" t="s">
        <v>63</v>
      </c>
      <c r="G22" s="14" t="s">
        <v>192</v>
      </c>
      <c r="H22" s="1">
        <v>42180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D22" s="14">
        <v>16</v>
      </c>
      <c r="DE22" s="14">
        <v>19</v>
      </c>
      <c r="DF22" s="27">
        <f t="shared" ca="1" si="0"/>
        <v>0</v>
      </c>
      <c r="DG22" s="14">
        <v>1</v>
      </c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</row>
    <row r="23" spans="1:131" x14ac:dyDescent="0.25">
      <c r="A23" s="14" t="s">
        <v>64</v>
      </c>
      <c r="B23" s="14" t="s">
        <v>63</v>
      </c>
      <c r="C23" s="14" t="s">
        <v>30</v>
      </c>
      <c r="D23" s="14" t="s">
        <v>63</v>
      </c>
      <c r="E23" s="14" t="s">
        <v>63</v>
      </c>
      <c r="F23" s="14" t="s">
        <v>63</v>
      </c>
      <c r="G23" s="14" t="s">
        <v>192</v>
      </c>
      <c r="H23" s="1">
        <v>42181</v>
      </c>
      <c r="I23" s="14">
        <v>1713.223</v>
      </c>
      <c r="J23" s="14">
        <v>1617.6420000000001</v>
      </c>
      <c r="K23" s="14">
        <v>1619.8820000000001</v>
      </c>
      <c r="L23" s="14">
        <v>1582.4190000000001</v>
      </c>
      <c r="M23" s="14">
        <v>1722.3009999999999</v>
      </c>
      <c r="N23" s="14">
        <v>1609.2739999999999</v>
      </c>
      <c r="O23" s="14">
        <v>1450.729</v>
      </c>
      <c r="P23" s="14">
        <v>1466.547</v>
      </c>
      <c r="Q23" s="14">
        <v>1501.0740000000001</v>
      </c>
      <c r="R23" s="14">
        <v>1503.8989999999999</v>
      </c>
      <c r="S23" s="14">
        <v>1538.328</v>
      </c>
      <c r="T23" s="14">
        <v>1547.5419999999999</v>
      </c>
      <c r="U23" s="14">
        <v>1460.057</v>
      </c>
      <c r="V23" s="14">
        <v>1622.953</v>
      </c>
      <c r="W23" s="14">
        <v>691.42679999999996</v>
      </c>
      <c r="X23" s="14">
        <v>567.42780000000005</v>
      </c>
      <c r="Y23" s="14">
        <v>534.25239999999997</v>
      </c>
      <c r="Z23" s="14">
        <v>537.44280000000003</v>
      </c>
      <c r="AA23" s="14">
        <v>526.798</v>
      </c>
      <c r="AB23" s="14">
        <v>1109.2850000000001</v>
      </c>
      <c r="AC23" s="14">
        <v>1466.078</v>
      </c>
      <c r="AD23" s="14">
        <v>1458.615</v>
      </c>
      <c r="AE23" s="14">
        <v>1427.2529999999999</v>
      </c>
      <c r="AF23" s="14">
        <v>1406.934</v>
      </c>
      <c r="AG23" s="14">
        <v>541.48030000000006</v>
      </c>
      <c r="AH23" s="14">
        <v>1653.2639999999999</v>
      </c>
      <c r="AI23" s="14">
        <v>1611.759</v>
      </c>
      <c r="AJ23" s="14">
        <v>1688.201</v>
      </c>
      <c r="AK23" s="14">
        <v>1687.2370000000001</v>
      </c>
      <c r="AL23" s="14">
        <v>1757.3820000000001</v>
      </c>
      <c r="AM23" s="14">
        <v>1615.8130000000001</v>
      </c>
      <c r="AN23" s="14">
        <v>1455.3009999999999</v>
      </c>
      <c r="AO23" s="14">
        <v>1481.654</v>
      </c>
      <c r="AP23" s="14">
        <v>1451.646</v>
      </c>
      <c r="AQ23" s="14">
        <v>1479.396</v>
      </c>
      <c r="AR23" s="14">
        <v>1483.5540000000001</v>
      </c>
      <c r="AS23" s="14">
        <v>1468.4159999999999</v>
      </c>
      <c r="AT23" s="14">
        <v>1360.6420000000001</v>
      </c>
      <c r="AU23" s="14">
        <v>1588.877</v>
      </c>
      <c r="AV23" s="14">
        <v>1122.0350000000001</v>
      </c>
      <c r="AW23" s="14">
        <v>1124.1389999999999</v>
      </c>
      <c r="AX23" s="14">
        <v>1113.22</v>
      </c>
      <c r="AY23" s="14">
        <v>1208.3720000000001</v>
      </c>
      <c r="AZ23" s="14">
        <v>1158.0530000000001</v>
      </c>
      <c r="BA23" s="14">
        <v>1425.4269999999999</v>
      </c>
      <c r="BB23" s="14">
        <v>1548.3219999999999</v>
      </c>
      <c r="BC23" s="14">
        <v>1530.471</v>
      </c>
      <c r="BD23" s="14">
        <v>1573.5360000000001</v>
      </c>
      <c r="BE23" s="14">
        <v>1582.36</v>
      </c>
      <c r="BF23" s="14">
        <v>1144.934</v>
      </c>
      <c r="BG23" s="14">
        <v>86.54</v>
      </c>
      <c r="BH23" s="14">
        <v>82.9</v>
      </c>
      <c r="BI23" s="14">
        <v>79.48</v>
      </c>
      <c r="BJ23" s="14">
        <v>78.02</v>
      </c>
      <c r="BK23" s="14">
        <v>76.040000000000006</v>
      </c>
      <c r="BL23" s="14">
        <v>74.56</v>
      </c>
      <c r="BM23" s="14">
        <v>74.22</v>
      </c>
      <c r="BN23" s="14">
        <v>77.44</v>
      </c>
      <c r="BO23" s="14">
        <v>81.900000000000006</v>
      </c>
      <c r="BP23" s="14">
        <v>85.92</v>
      </c>
      <c r="BQ23" s="14">
        <v>88.06</v>
      </c>
      <c r="BR23" s="14">
        <v>90.98</v>
      </c>
      <c r="BS23" s="14">
        <v>94.26</v>
      </c>
      <c r="BT23" s="14">
        <v>97.5</v>
      </c>
      <c r="BU23" s="14">
        <v>99.96</v>
      </c>
      <c r="BV23" s="14">
        <v>101.26</v>
      </c>
      <c r="BW23" s="14">
        <v>102.32</v>
      </c>
      <c r="BX23" s="14">
        <v>102.52</v>
      </c>
      <c r="BY23" s="14">
        <v>101.8</v>
      </c>
      <c r="BZ23" s="14">
        <v>100.06</v>
      </c>
      <c r="CA23" s="14">
        <v>96.96</v>
      </c>
      <c r="CB23" s="14">
        <v>92.3</v>
      </c>
      <c r="CC23" s="14">
        <v>90.18</v>
      </c>
      <c r="CD23" s="14">
        <v>88.82</v>
      </c>
      <c r="CE23" s="14">
        <v>5778.0280000000002</v>
      </c>
      <c r="CF23" s="14">
        <v>4411.7240000000002</v>
      </c>
      <c r="CG23" s="14">
        <v>3530.837</v>
      </c>
      <c r="CH23" s="14">
        <v>2746.2049999999999</v>
      </c>
      <c r="CI23" s="14">
        <v>2221.4899999999998</v>
      </c>
      <c r="CJ23" s="14">
        <v>1498.5419999999999</v>
      </c>
      <c r="CK23" s="14">
        <v>885.9384</v>
      </c>
      <c r="CL23" s="14">
        <v>895.2115</v>
      </c>
      <c r="CM23" s="14">
        <v>1575.3430000000001</v>
      </c>
      <c r="CN23" s="14">
        <v>2382.797</v>
      </c>
      <c r="CO23" s="14">
        <v>4325.9369999999999</v>
      </c>
      <c r="CP23" s="14">
        <v>5406.0479999999998</v>
      </c>
      <c r="CQ23" s="14">
        <v>5894.59</v>
      </c>
      <c r="CR23" s="14">
        <v>6768.1130000000003</v>
      </c>
      <c r="CS23" s="14">
        <v>6840.1459999999997</v>
      </c>
      <c r="CT23" s="14">
        <v>6547.2860000000001</v>
      </c>
      <c r="CU23" s="14">
        <v>6752.424</v>
      </c>
      <c r="CV23" s="14">
        <v>6226.491</v>
      </c>
      <c r="CW23" s="14">
        <v>5554.4579999999996</v>
      </c>
      <c r="CX23" s="14">
        <v>5183.5219999999999</v>
      </c>
      <c r="CY23" s="14">
        <v>5739.7709999999997</v>
      </c>
      <c r="CZ23" s="14">
        <v>5867.3429999999998</v>
      </c>
      <c r="DA23" s="14">
        <v>5992.2839999999997</v>
      </c>
      <c r="DB23" s="14">
        <v>7527.3519999999999</v>
      </c>
      <c r="DC23" s="14">
        <v>4935.5190000000002</v>
      </c>
      <c r="DD23" s="14">
        <v>16</v>
      </c>
      <c r="DE23" s="14">
        <v>19</v>
      </c>
      <c r="DF23" s="27">
        <f t="shared" ca="1" si="0"/>
        <v>600.46125000000006</v>
      </c>
      <c r="DG23" s="14">
        <v>0</v>
      </c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</row>
    <row r="24" spans="1:131" x14ac:dyDescent="0.25">
      <c r="A24" s="14" t="s">
        <v>64</v>
      </c>
      <c r="B24" s="14" t="s">
        <v>63</v>
      </c>
      <c r="C24" s="14" t="s">
        <v>30</v>
      </c>
      <c r="D24" s="14" t="s">
        <v>63</v>
      </c>
      <c r="E24" s="14" t="s">
        <v>63</v>
      </c>
      <c r="F24" s="14" t="s">
        <v>63</v>
      </c>
      <c r="G24" s="14" t="s">
        <v>192</v>
      </c>
      <c r="H24" s="1">
        <v>42185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D24" s="14">
        <v>16</v>
      </c>
      <c r="DE24" s="14">
        <v>19</v>
      </c>
      <c r="DF24" s="27">
        <f t="shared" ca="1" si="0"/>
        <v>0</v>
      </c>
      <c r="DG24" s="14">
        <v>1</v>
      </c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</row>
    <row r="25" spans="1:131" x14ac:dyDescent="0.25">
      <c r="A25" s="14" t="s">
        <v>64</v>
      </c>
      <c r="B25" s="14" t="s">
        <v>63</v>
      </c>
      <c r="C25" s="14" t="s">
        <v>30</v>
      </c>
      <c r="D25" s="14" t="s">
        <v>63</v>
      </c>
      <c r="E25" s="14" t="s">
        <v>63</v>
      </c>
      <c r="F25" s="14" t="s">
        <v>63</v>
      </c>
      <c r="G25" s="14" t="s">
        <v>192</v>
      </c>
      <c r="H25" s="1">
        <v>42186</v>
      </c>
      <c r="I25" s="14">
        <v>1428.165</v>
      </c>
      <c r="J25" s="14">
        <v>1416.829</v>
      </c>
      <c r="K25" s="14">
        <v>1302.1020000000001</v>
      </c>
      <c r="L25" s="14">
        <v>1221.2919999999999</v>
      </c>
      <c r="M25" s="14">
        <v>1190.8309999999999</v>
      </c>
      <c r="N25" s="14">
        <v>1190.135</v>
      </c>
      <c r="O25" s="14">
        <v>1258.4639999999999</v>
      </c>
      <c r="P25" s="14">
        <v>1460.5340000000001</v>
      </c>
      <c r="Q25" s="14">
        <v>1669.836</v>
      </c>
      <c r="R25" s="14">
        <v>1627.229</v>
      </c>
      <c r="S25" s="14">
        <v>1550.704</v>
      </c>
      <c r="T25" s="14">
        <v>1365.8789999999999</v>
      </c>
      <c r="U25" s="14">
        <v>1120.405</v>
      </c>
      <c r="V25" s="14">
        <v>1030.07</v>
      </c>
      <c r="W25" s="14">
        <v>600.12459999999999</v>
      </c>
      <c r="X25" s="14">
        <v>623.28589999999997</v>
      </c>
      <c r="Y25" s="14">
        <v>559.53530000000001</v>
      </c>
      <c r="Z25" s="14">
        <v>482.77589999999998</v>
      </c>
      <c r="AA25" s="14">
        <v>494.2364</v>
      </c>
      <c r="AB25" s="14">
        <v>1108.001</v>
      </c>
      <c r="AC25" s="14">
        <v>1299.3889999999999</v>
      </c>
      <c r="AD25" s="14">
        <v>1320.136</v>
      </c>
      <c r="AE25" s="14">
        <v>1379.1949999999999</v>
      </c>
      <c r="AF25" s="14">
        <v>1385.423</v>
      </c>
      <c r="AG25" s="14">
        <v>539.95839999999998</v>
      </c>
      <c r="AH25" s="14">
        <v>1313.0309999999999</v>
      </c>
      <c r="AI25" s="14">
        <v>1378.1120000000001</v>
      </c>
      <c r="AJ25" s="14">
        <v>1366.097</v>
      </c>
      <c r="AK25" s="14">
        <v>1451.883</v>
      </c>
      <c r="AL25" s="14">
        <v>1370.7070000000001</v>
      </c>
      <c r="AM25" s="14">
        <v>1254.2180000000001</v>
      </c>
      <c r="AN25" s="14">
        <v>1328.0309999999999</v>
      </c>
      <c r="AO25" s="14">
        <v>1468.7660000000001</v>
      </c>
      <c r="AP25" s="14">
        <v>1586.769</v>
      </c>
      <c r="AQ25" s="14">
        <v>1546.1379999999999</v>
      </c>
      <c r="AR25" s="14">
        <v>1477.854</v>
      </c>
      <c r="AS25" s="14">
        <v>1301.5830000000001</v>
      </c>
      <c r="AT25" s="14">
        <v>1056.2919999999999</v>
      </c>
      <c r="AU25" s="14">
        <v>1052.664</v>
      </c>
      <c r="AV25" s="14">
        <v>1031.973</v>
      </c>
      <c r="AW25" s="14">
        <v>1220.5029999999999</v>
      </c>
      <c r="AX25" s="14">
        <v>1118.5239999999999</v>
      </c>
      <c r="AY25" s="14">
        <v>1120.6559999999999</v>
      </c>
      <c r="AZ25" s="14">
        <v>1075.5999999999999</v>
      </c>
      <c r="BA25" s="14">
        <v>1377.3679999999999</v>
      </c>
      <c r="BB25" s="14">
        <v>1339.7190000000001</v>
      </c>
      <c r="BC25" s="14">
        <v>1373.5940000000001</v>
      </c>
      <c r="BD25" s="14">
        <v>1437.9290000000001</v>
      </c>
      <c r="BE25" s="14">
        <v>1405.7170000000001</v>
      </c>
      <c r="BF25" s="14">
        <v>1120.8969999999999</v>
      </c>
      <c r="BG25" s="14">
        <v>89.38</v>
      </c>
      <c r="BH25" s="14">
        <v>87.68</v>
      </c>
      <c r="BI25" s="14">
        <v>84.56</v>
      </c>
      <c r="BJ25" s="14">
        <v>80.88</v>
      </c>
      <c r="BK25" s="14">
        <v>80.44</v>
      </c>
      <c r="BL25" s="14">
        <v>78.44</v>
      </c>
      <c r="BM25" s="14">
        <v>77.959999999999994</v>
      </c>
      <c r="BN25" s="14">
        <v>80.62</v>
      </c>
      <c r="BO25" s="14">
        <v>83.56</v>
      </c>
      <c r="BP25" s="14">
        <v>88.42</v>
      </c>
      <c r="BQ25" s="14">
        <v>91.78</v>
      </c>
      <c r="BR25" s="14">
        <v>93.96</v>
      </c>
      <c r="BS25" s="14">
        <v>96.24</v>
      </c>
      <c r="BT25" s="14">
        <v>98</v>
      </c>
      <c r="BU25" s="14">
        <v>97.7</v>
      </c>
      <c r="BV25" s="14">
        <v>99.98</v>
      </c>
      <c r="BW25" s="14">
        <v>99.06</v>
      </c>
      <c r="BX25" s="14">
        <v>98.7</v>
      </c>
      <c r="BY25" s="14">
        <v>96.18</v>
      </c>
      <c r="BZ25" s="14">
        <v>94.98</v>
      </c>
      <c r="CA25" s="14">
        <v>93.5</v>
      </c>
      <c r="CB25" s="14">
        <v>91.74</v>
      </c>
      <c r="CC25" s="14">
        <v>87.26</v>
      </c>
      <c r="CD25" s="14">
        <v>84.72</v>
      </c>
      <c r="CE25" s="14">
        <v>12242.21</v>
      </c>
      <c r="CF25" s="14">
        <v>9936.57</v>
      </c>
      <c r="CG25" s="14">
        <v>8380.7099999999991</v>
      </c>
      <c r="CH25" s="14">
        <v>6986.7560000000003</v>
      </c>
      <c r="CI25" s="14">
        <v>5891.701</v>
      </c>
      <c r="CJ25" s="14">
        <v>3188.288</v>
      </c>
      <c r="CK25" s="14">
        <v>2175.578</v>
      </c>
      <c r="CL25" s="14">
        <v>1581.1990000000001</v>
      </c>
      <c r="CM25" s="14">
        <v>2183.5050000000001</v>
      </c>
      <c r="CN25" s="14">
        <v>3283.625</v>
      </c>
      <c r="CO25" s="14">
        <v>5328.71</v>
      </c>
      <c r="CP25" s="14">
        <v>6477.9110000000001</v>
      </c>
      <c r="CQ25" s="14">
        <v>7212.549</v>
      </c>
      <c r="CR25" s="14">
        <v>7266.4449999999997</v>
      </c>
      <c r="CS25" s="14">
        <v>7216.9480000000003</v>
      </c>
      <c r="CT25" s="14">
        <v>6798.4780000000001</v>
      </c>
      <c r="CU25" s="14">
        <v>7483.8710000000001</v>
      </c>
      <c r="CV25" s="14">
        <v>7022.299</v>
      </c>
      <c r="CW25" s="14">
        <v>5774.0159999999996</v>
      </c>
      <c r="CX25" s="14">
        <v>5010.21</v>
      </c>
      <c r="CY25" s="14">
        <v>4966.5420000000004</v>
      </c>
      <c r="CZ25" s="14">
        <v>5503.0079999999998</v>
      </c>
      <c r="DA25" s="14">
        <v>4860.2160000000003</v>
      </c>
      <c r="DB25" s="14">
        <v>5476.723</v>
      </c>
      <c r="DC25" s="14">
        <v>5249.15</v>
      </c>
      <c r="DD25" s="14">
        <v>16</v>
      </c>
      <c r="DE25" s="14">
        <v>19</v>
      </c>
      <c r="DF25" s="27">
        <f t="shared" ca="1" si="0"/>
        <v>582.95562499999983</v>
      </c>
      <c r="DG25" s="14">
        <v>0</v>
      </c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</row>
    <row r="26" spans="1:131" x14ac:dyDescent="0.25">
      <c r="A26" s="14" t="s">
        <v>64</v>
      </c>
      <c r="B26" s="14" t="s">
        <v>63</v>
      </c>
      <c r="C26" s="14" t="s">
        <v>30</v>
      </c>
      <c r="D26" s="14" t="s">
        <v>63</v>
      </c>
      <c r="E26" s="14" t="s">
        <v>63</v>
      </c>
      <c r="F26" s="14" t="s">
        <v>63</v>
      </c>
      <c r="G26" s="14" t="s">
        <v>192</v>
      </c>
      <c r="H26" s="1">
        <v>42201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D26" s="14">
        <v>17</v>
      </c>
      <c r="DE26" s="14">
        <v>19</v>
      </c>
      <c r="DF26" s="27">
        <f t="shared" ca="1" si="0"/>
        <v>0</v>
      </c>
      <c r="DG26" s="14">
        <v>1</v>
      </c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</row>
    <row r="27" spans="1:131" x14ac:dyDescent="0.25">
      <c r="A27" s="14" t="s">
        <v>64</v>
      </c>
      <c r="B27" s="14" t="s">
        <v>63</v>
      </c>
      <c r="C27" s="14" t="s">
        <v>30</v>
      </c>
      <c r="D27" s="14" t="s">
        <v>63</v>
      </c>
      <c r="E27" s="14" t="s">
        <v>63</v>
      </c>
      <c r="F27" s="14" t="s">
        <v>63</v>
      </c>
      <c r="G27" s="14" t="s">
        <v>192</v>
      </c>
      <c r="H27" s="1">
        <v>42213</v>
      </c>
      <c r="I27" s="14">
        <v>932.91499999999996</v>
      </c>
      <c r="J27" s="14">
        <v>919.68309999999997</v>
      </c>
      <c r="K27" s="14">
        <v>861.49149999999997</v>
      </c>
      <c r="L27" s="14">
        <v>947.92349999999999</v>
      </c>
      <c r="M27" s="14">
        <v>927.70849999999996</v>
      </c>
      <c r="N27" s="14">
        <v>837.59630000000004</v>
      </c>
      <c r="O27" s="14">
        <v>713.26210000000003</v>
      </c>
      <c r="P27" s="14">
        <v>798.69489999999996</v>
      </c>
      <c r="Q27" s="14">
        <v>1044.819</v>
      </c>
      <c r="R27" s="14">
        <v>1111.337</v>
      </c>
      <c r="S27" s="14">
        <v>1032.6569999999999</v>
      </c>
      <c r="T27" s="14">
        <v>987.60540000000003</v>
      </c>
      <c r="U27" s="14">
        <v>977.09259999999995</v>
      </c>
      <c r="V27" s="14">
        <v>1046.779</v>
      </c>
      <c r="W27" s="14">
        <v>679.4248</v>
      </c>
      <c r="X27" s="14">
        <v>505.95339999999999</v>
      </c>
      <c r="Y27" s="14">
        <v>320.3218</v>
      </c>
      <c r="Z27" s="14">
        <v>211.41929999999999</v>
      </c>
      <c r="AA27" s="14">
        <v>193.0479</v>
      </c>
      <c r="AB27" s="14">
        <v>411.0668</v>
      </c>
      <c r="AC27" s="14">
        <v>674.10709999999995</v>
      </c>
      <c r="AD27" s="14">
        <v>712.32650000000001</v>
      </c>
      <c r="AE27" s="14">
        <v>702.09299999999996</v>
      </c>
      <c r="AF27" s="14">
        <v>719.24689999999998</v>
      </c>
      <c r="AG27" s="14">
        <v>307.68560000000002</v>
      </c>
      <c r="AH27" s="14">
        <v>938.99839999999995</v>
      </c>
      <c r="AI27" s="14">
        <v>942.80129999999997</v>
      </c>
      <c r="AJ27" s="14">
        <v>930.1884</v>
      </c>
      <c r="AK27" s="14">
        <v>1021.175</v>
      </c>
      <c r="AL27" s="14">
        <v>936.21839999999997</v>
      </c>
      <c r="AM27" s="14">
        <v>838.33669999999995</v>
      </c>
      <c r="AN27" s="14">
        <v>702.49609999999996</v>
      </c>
      <c r="AO27" s="14">
        <v>794.11559999999997</v>
      </c>
      <c r="AP27" s="14">
        <v>1015.056</v>
      </c>
      <c r="AQ27" s="14">
        <v>1141.643</v>
      </c>
      <c r="AR27" s="14">
        <v>1038.518</v>
      </c>
      <c r="AS27" s="14">
        <v>927.49220000000003</v>
      </c>
      <c r="AT27" s="14">
        <v>884.04859999999996</v>
      </c>
      <c r="AU27" s="14">
        <v>973.12950000000001</v>
      </c>
      <c r="AV27" s="14">
        <v>1040.3140000000001</v>
      </c>
      <c r="AW27" s="14">
        <v>980.827</v>
      </c>
      <c r="AX27" s="14">
        <v>841.28650000000005</v>
      </c>
      <c r="AY27" s="14">
        <v>839.0557</v>
      </c>
      <c r="AZ27" s="14">
        <v>798.68430000000001</v>
      </c>
      <c r="BA27" s="14">
        <v>673.67190000000005</v>
      </c>
      <c r="BB27" s="14">
        <v>734.96759999999995</v>
      </c>
      <c r="BC27" s="14">
        <v>786.86900000000003</v>
      </c>
      <c r="BD27" s="14">
        <v>787.79160000000002</v>
      </c>
      <c r="BE27" s="14">
        <v>775.86919999999998</v>
      </c>
      <c r="BF27" s="14">
        <v>874.08309999999994</v>
      </c>
      <c r="BG27" s="14">
        <v>76.208340000000007</v>
      </c>
      <c r="BH27" s="14">
        <v>74.916659999999993</v>
      </c>
      <c r="BI27" s="14">
        <v>73.25</v>
      </c>
      <c r="BJ27" s="14">
        <v>72.479159999999993</v>
      </c>
      <c r="BK27" s="14">
        <v>70.458340000000007</v>
      </c>
      <c r="BL27" s="14">
        <v>69.625</v>
      </c>
      <c r="BM27" s="14">
        <v>69.958340000000007</v>
      </c>
      <c r="BN27" s="14">
        <v>73.833340000000007</v>
      </c>
      <c r="BO27" s="14">
        <v>78.916659999999993</v>
      </c>
      <c r="BP27" s="14">
        <v>84.333340000000007</v>
      </c>
      <c r="BQ27" s="14">
        <v>88.229159999999993</v>
      </c>
      <c r="BR27" s="14">
        <v>92.791659999999993</v>
      </c>
      <c r="BS27" s="14">
        <v>96.270840000000007</v>
      </c>
      <c r="BT27" s="14">
        <v>98.645840000000007</v>
      </c>
      <c r="BU27" s="14">
        <v>101.20829999999999</v>
      </c>
      <c r="BV27" s="14">
        <v>102.39579999999999</v>
      </c>
      <c r="BW27" s="14">
        <v>102.77079999999999</v>
      </c>
      <c r="BX27" s="14">
        <v>102.58329999999999</v>
      </c>
      <c r="BY27" s="14">
        <v>101.9375</v>
      </c>
      <c r="BZ27" s="14">
        <v>97.625</v>
      </c>
      <c r="CA27" s="14">
        <v>91.75</v>
      </c>
      <c r="CB27" s="14">
        <v>88.583340000000007</v>
      </c>
      <c r="CC27" s="14">
        <v>86.041659999999993</v>
      </c>
      <c r="CD27" s="14">
        <v>83.541659999999993</v>
      </c>
      <c r="CE27" s="14">
        <v>4329.08</v>
      </c>
      <c r="CF27" s="14">
        <v>3836.5790000000002</v>
      </c>
      <c r="CG27" s="14">
        <v>3623.0729999999999</v>
      </c>
      <c r="CH27" s="14">
        <v>2971.7289999999998</v>
      </c>
      <c r="CI27" s="14">
        <v>2527.152</v>
      </c>
      <c r="CJ27" s="14">
        <v>1526.048</v>
      </c>
      <c r="CK27" s="14">
        <v>858.85050000000001</v>
      </c>
      <c r="CL27" s="14">
        <v>900.49260000000004</v>
      </c>
      <c r="CM27" s="14">
        <v>1575.9359999999999</v>
      </c>
      <c r="CN27" s="14">
        <v>2475.3580000000002</v>
      </c>
      <c r="CO27" s="14">
        <v>4462.9399999999996</v>
      </c>
      <c r="CP27" s="14">
        <v>5467.4409999999998</v>
      </c>
      <c r="CQ27" s="14">
        <v>6096.3459999999995</v>
      </c>
      <c r="CR27" s="14">
        <v>6978.0519999999997</v>
      </c>
      <c r="CS27" s="14">
        <v>7109.4639999999999</v>
      </c>
      <c r="CT27" s="14">
        <v>6527.4709999999995</v>
      </c>
      <c r="CU27" s="14">
        <v>6551.33</v>
      </c>
      <c r="CV27" s="14">
        <v>6142.33</v>
      </c>
      <c r="CW27" s="14">
        <v>5602.7749999999996</v>
      </c>
      <c r="CX27" s="14">
        <v>4544.875</v>
      </c>
      <c r="CY27" s="14">
        <v>4199.0219999999999</v>
      </c>
      <c r="CZ27" s="14">
        <v>4117.13</v>
      </c>
      <c r="DA27" s="14">
        <v>4049.4009999999998</v>
      </c>
      <c r="DB27" s="14">
        <v>4760.9989999999998</v>
      </c>
      <c r="DC27" s="14">
        <v>4768.8609999999999</v>
      </c>
      <c r="DD27" s="14">
        <v>16</v>
      </c>
      <c r="DE27" s="14">
        <v>19</v>
      </c>
      <c r="DF27" s="27">
        <f t="shared" ca="1" si="0"/>
        <v>617.68520000000001</v>
      </c>
      <c r="DG27" s="14">
        <v>0</v>
      </c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</row>
    <row r="28" spans="1:131" x14ac:dyDescent="0.25">
      <c r="A28" s="14" t="s">
        <v>64</v>
      </c>
      <c r="B28" s="14" t="s">
        <v>63</v>
      </c>
      <c r="C28" s="14" t="s">
        <v>30</v>
      </c>
      <c r="D28" s="14" t="s">
        <v>63</v>
      </c>
      <c r="E28" s="14" t="s">
        <v>63</v>
      </c>
      <c r="F28" s="14" t="s">
        <v>63</v>
      </c>
      <c r="G28" s="14" t="s">
        <v>192</v>
      </c>
      <c r="H28" s="1">
        <v>42214</v>
      </c>
      <c r="I28" s="14">
        <v>695.05759999999998</v>
      </c>
      <c r="J28" s="14">
        <v>707.16629999999998</v>
      </c>
      <c r="K28" s="14">
        <v>722.00779999999997</v>
      </c>
      <c r="L28" s="14">
        <v>714.10299999999995</v>
      </c>
      <c r="M28" s="14">
        <v>716.76329999999996</v>
      </c>
      <c r="N28" s="14">
        <v>746.15039999999999</v>
      </c>
      <c r="O28" s="14">
        <v>988.0009</v>
      </c>
      <c r="P28" s="14">
        <v>1141.1969999999999</v>
      </c>
      <c r="Q28" s="14">
        <v>1218.2919999999999</v>
      </c>
      <c r="R28" s="14">
        <v>1108.327</v>
      </c>
      <c r="S28" s="14">
        <v>1012.697</v>
      </c>
      <c r="T28" s="14">
        <v>961.24210000000005</v>
      </c>
      <c r="U28" s="14">
        <v>904.12860000000001</v>
      </c>
      <c r="V28" s="14">
        <v>947.70420000000001</v>
      </c>
      <c r="W28" s="14">
        <v>493.13569999999999</v>
      </c>
      <c r="X28" s="14">
        <v>421.72649999999999</v>
      </c>
      <c r="Y28" s="14">
        <v>329.82510000000002</v>
      </c>
      <c r="Z28" s="14">
        <v>260.9119</v>
      </c>
      <c r="AA28" s="14">
        <v>280.86799999999999</v>
      </c>
      <c r="AB28" s="14">
        <v>591.49680000000001</v>
      </c>
      <c r="AC28" s="14">
        <v>796.88959999999997</v>
      </c>
      <c r="AD28" s="14">
        <v>844.97310000000004</v>
      </c>
      <c r="AE28" s="14">
        <v>882.6617</v>
      </c>
      <c r="AF28" s="14">
        <v>869.87220000000002</v>
      </c>
      <c r="AG28" s="14">
        <v>323.3329</v>
      </c>
      <c r="AH28" s="14">
        <v>625.27030000000002</v>
      </c>
      <c r="AI28" s="14">
        <v>678.29470000000003</v>
      </c>
      <c r="AJ28" s="14">
        <v>777.80830000000003</v>
      </c>
      <c r="AK28" s="14">
        <v>855.02890000000002</v>
      </c>
      <c r="AL28" s="14">
        <v>784.46479999999997</v>
      </c>
      <c r="AM28" s="14">
        <v>766.14359999999999</v>
      </c>
      <c r="AN28" s="14">
        <v>1004.928</v>
      </c>
      <c r="AO28" s="14">
        <v>1148.203</v>
      </c>
      <c r="AP28" s="14">
        <v>1160.48</v>
      </c>
      <c r="AQ28" s="14">
        <v>1059.5809999999999</v>
      </c>
      <c r="AR28" s="14">
        <v>939.08370000000002</v>
      </c>
      <c r="AS28" s="14">
        <v>906.35770000000002</v>
      </c>
      <c r="AT28" s="14">
        <v>846.36689999999999</v>
      </c>
      <c r="AU28" s="14">
        <v>995.46339999999998</v>
      </c>
      <c r="AV28" s="14">
        <v>979.02499999999998</v>
      </c>
      <c r="AW28" s="14">
        <v>1040.0830000000001</v>
      </c>
      <c r="AX28" s="14">
        <v>944.59829999999999</v>
      </c>
      <c r="AY28" s="14">
        <v>965.26620000000003</v>
      </c>
      <c r="AZ28" s="14">
        <v>947.78660000000002</v>
      </c>
      <c r="BA28" s="14">
        <v>888.20280000000002</v>
      </c>
      <c r="BB28" s="14">
        <v>882.21590000000003</v>
      </c>
      <c r="BC28" s="14">
        <v>913.78269999999998</v>
      </c>
      <c r="BD28" s="14">
        <v>976.66690000000006</v>
      </c>
      <c r="BE28" s="14">
        <v>953.29470000000003</v>
      </c>
      <c r="BF28" s="14">
        <v>973.75350000000003</v>
      </c>
      <c r="BG28" s="14">
        <v>79.8125</v>
      </c>
      <c r="BH28" s="14">
        <v>78.0625</v>
      </c>
      <c r="BI28" s="14">
        <v>76.5625</v>
      </c>
      <c r="BJ28" s="14">
        <v>74.354159999999993</v>
      </c>
      <c r="BK28" s="14">
        <v>72.729159999999993</v>
      </c>
      <c r="BL28" s="14">
        <v>71.479159999999993</v>
      </c>
      <c r="BM28" s="14">
        <v>70.854159999999993</v>
      </c>
      <c r="BN28" s="14">
        <v>75.125</v>
      </c>
      <c r="BO28" s="14">
        <v>81.291659999999993</v>
      </c>
      <c r="BP28" s="14">
        <v>84.75</v>
      </c>
      <c r="BQ28" s="14">
        <v>89.729159999999993</v>
      </c>
      <c r="BR28" s="14">
        <v>94.520840000000007</v>
      </c>
      <c r="BS28" s="14">
        <v>98.979159999999993</v>
      </c>
      <c r="BT28" s="14">
        <v>101.83329999999999</v>
      </c>
      <c r="BU28" s="14">
        <v>104.04170000000001</v>
      </c>
      <c r="BV28" s="14">
        <v>105.16670000000001</v>
      </c>
      <c r="BW28" s="14">
        <v>106.3125</v>
      </c>
      <c r="BX28" s="14">
        <v>105.83329999999999</v>
      </c>
      <c r="BY28" s="14">
        <v>105.08329999999999</v>
      </c>
      <c r="BZ28" s="14">
        <v>101.75</v>
      </c>
      <c r="CA28" s="14">
        <v>97.833340000000007</v>
      </c>
      <c r="CB28" s="14">
        <v>91.791659999999993</v>
      </c>
      <c r="CC28" s="14">
        <v>86.041659999999993</v>
      </c>
      <c r="CD28" s="14">
        <v>84.895840000000007</v>
      </c>
      <c r="CE28" s="14">
        <v>5678.0550000000003</v>
      </c>
      <c r="CF28" s="14">
        <v>5641.5069999999996</v>
      </c>
      <c r="CG28" s="14">
        <v>4575.5569999999998</v>
      </c>
      <c r="CH28" s="14">
        <v>3331.1610000000001</v>
      </c>
      <c r="CI28" s="14">
        <v>2173.1460000000002</v>
      </c>
      <c r="CJ28" s="14">
        <v>1512.577</v>
      </c>
      <c r="CK28" s="14">
        <v>1014.734</v>
      </c>
      <c r="CL28" s="14">
        <v>910.78359999999998</v>
      </c>
      <c r="CM28" s="14">
        <v>1592.1510000000001</v>
      </c>
      <c r="CN28" s="14">
        <v>2434.5740000000001</v>
      </c>
      <c r="CO28" s="14">
        <v>4557.8029999999999</v>
      </c>
      <c r="CP28" s="14">
        <v>5728.5169999999998</v>
      </c>
      <c r="CQ28" s="14">
        <v>6281.8879999999999</v>
      </c>
      <c r="CR28" s="14">
        <v>7412.2969999999996</v>
      </c>
      <c r="CS28" s="14">
        <v>7687.1769999999997</v>
      </c>
      <c r="CT28" s="14">
        <v>7445.0249999999996</v>
      </c>
      <c r="CU28" s="14">
        <v>8050.0249999999996</v>
      </c>
      <c r="CV28" s="14">
        <v>7982.1660000000002</v>
      </c>
      <c r="CW28" s="14">
        <v>6548.8450000000003</v>
      </c>
      <c r="CX28" s="14">
        <v>5102.9440000000004</v>
      </c>
      <c r="CY28" s="14">
        <v>4949.9409999999998</v>
      </c>
      <c r="CZ28" s="14">
        <v>4509.875</v>
      </c>
      <c r="DA28" s="14">
        <v>4433.893</v>
      </c>
      <c r="DB28" s="14">
        <v>4633.0550000000003</v>
      </c>
      <c r="DC28" s="14">
        <v>5971.6880000000001</v>
      </c>
      <c r="DD28" s="14">
        <v>16</v>
      </c>
      <c r="DE28" s="14">
        <v>19</v>
      </c>
      <c r="DF28" s="27">
        <f t="shared" ca="1" si="0"/>
        <v>658.91025000000013</v>
      </c>
      <c r="DG28" s="14">
        <v>0</v>
      </c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</row>
    <row r="29" spans="1:131" x14ac:dyDescent="0.25">
      <c r="A29" s="14" t="s">
        <v>64</v>
      </c>
      <c r="B29" s="14" t="s">
        <v>63</v>
      </c>
      <c r="C29" s="14" t="s">
        <v>30</v>
      </c>
      <c r="D29" s="14" t="s">
        <v>63</v>
      </c>
      <c r="E29" s="14" t="s">
        <v>63</v>
      </c>
      <c r="F29" s="14" t="s">
        <v>63</v>
      </c>
      <c r="G29" s="14" t="s">
        <v>192</v>
      </c>
      <c r="H29" s="1">
        <v>42215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D29" s="14">
        <v>16</v>
      </c>
      <c r="DE29" s="14">
        <v>19</v>
      </c>
      <c r="DF29" s="27">
        <f t="shared" ca="1" si="0"/>
        <v>0</v>
      </c>
      <c r="DG29" s="14">
        <v>1</v>
      </c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</row>
    <row r="30" spans="1:131" x14ac:dyDescent="0.25">
      <c r="A30" s="14" t="s">
        <v>64</v>
      </c>
      <c r="B30" s="14" t="s">
        <v>63</v>
      </c>
      <c r="C30" s="14" t="s">
        <v>30</v>
      </c>
      <c r="D30" s="14" t="s">
        <v>63</v>
      </c>
      <c r="E30" s="14" t="s">
        <v>63</v>
      </c>
      <c r="F30" s="14" t="s">
        <v>63</v>
      </c>
      <c r="G30" s="14" t="s">
        <v>192</v>
      </c>
      <c r="H30" s="1">
        <v>42233</v>
      </c>
      <c r="I30" s="14">
        <v>206.75</v>
      </c>
      <c r="J30" s="14">
        <v>207.22</v>
      </c>
      <c r="K30" s="14">
        <v>194.93950000000001</v>
      </c>
      <c r="L30" s="14">
        <v>206.01490000000001</v>
      </c>
      <c r="M30" s="14">
        <v>235.67439999999999</v>
      </c>
      <c r="N30" s="14">
        <v>283.73869999999999</v>
      </c>
      <c r="O30" s="14">
        <v>365.33339999999998</v>
      </c>
      <c r="P30" s="14">
        <v>414.35660000000001</v>
      </c>
      <c r="Q30" s="14">
        <v>498.35149999999999</v>
      </c>
      <c r="R30" s="14">
        <v>661.74900000000002</v>
      </c>
      <c r="S30" s="14">
        <v>745.77480000000003</v>
      </c>
      <c r="T30" s="14">
        <v>740.46199999999999</v>
      </c>
      <c r="U30" s="14">
        <v>651.37139999999999</v>
      </c>
      <c r="V30" s="14">
        <v>581.79909999999995</v>
      </c>
      <c r="W30" s="14">
        <v>536.78269999999998</v>
      </c>
      <c r="X30" s="14">
        <v>453.75459999999998</v>
      </c>
      <c r="Y30" s="14">
        <v>284.73399999999998</v>
      </c>
      <c r="Z30" s="14">
        <v>195.12090000000001</v>
      </c>
      <c r="AA30" s="14">
        <v>215.98740000000001</v>
      </c>
      <c r="AB30" s="14">
        <v>223.1652</v>
      </c>
      <c r="AC30" s="14">
        <v>206.06610000000001</v>
      </c>
      <c r="AD30" s="14">
        <v>176.51130000000001</v>
      </c>
      <c r="AE30" s="14">
        <v>184.38570000000001</v>
      </c>
      <c r="AF30" s="14">
        <v>189.76560000000001</v>
      </c>
      <c r="AG30" s="14">
        <v>287.39920000000001</v>
      </c>
      <c r="AH30" s="14">
        <v>128.18209999999999</v>
      </c>
      <c r="AI30" s="14">
        <v>196.68379999999999</v>
      </c>
      <c r="AJ30" s="14">
        <v>257.82920000000001</v>
      </c>
      <c r="AK30" s="14">
        <v>360.58870000000002</v>
      </c>
      <c r="AL30" s="14">
        <v>343.79419999999999</v>
      </c>
      <c r="AM30" s="14">
        <v>322.85230000000001</v>
      </c>
      <c r="AN30" s="14">
        <v>378.64760000000001</v>
      </c>
      <c r="AO30" s="14">
        <v>404.07729999999998</v>
      </c>
      <c r="AP30" s="14">
        <v>429.12380000000002</v>
      </c>
      <c r="AQ30" s="14">
        <v>609.52980000000002</v>
      </c>
      <c r="AR30" s="14">
        <v>663.4384</v>
      </c>
      <c r="AS30" s="14">
        <v>672.68510000000003</v>
      </c>
      <c r="AT30" s="14">
        <v>573.57349999999997</v>
      </c>
      <c r="AU30" s="14">
        <v>594.13850000000002</v>
      </c>
      <c r="AV30" s="14">
        <v>941.90930000000003</v>
      </c>
      <c r="AW30" s="14">
        <v>999.55430000000001</v>
      </c>
      <c r="AX30" s="14">
        <v>830.38139999999999</v>
      </c>
      <c r="AY30" s="14">
        <v>827.03489999999999</v>
      </c>
      <c r="AZ30" s="14">
        <v>776.12739999999997</v>
      </c>
      <c r="BA30" s="14">
        <v>447.4753</v>
      </c>
      <c r="BB30" s="14">
        <v>251.82130000000001</v>
      </c>
      <c r="BC30" s="14">
        <v>243.101</v>
      </c>
      <c r="BD30" s="14">
        <v>287.08010000000002</v>
      </c>
      <c r="BE30" s="14">
        <v>313.50380000000001</v>
      </c>
      <c r="BF30" s="14">
        <v>852.6182</v>
      </c>
      <c r="BG30" s="14">
        <v>79.916659999999993</v>
      </c>
      <c r="BH30" s="14">
        <v>78.375</v>
      </c>
      <c r="BI30" s="14">
        <v>74.666659999999993</v>
      </c>
      <c r="BJ30" s="14">
        <v>72.520840000000007</v>
      </c>
      <c r="BK30" s="14">
        <v>72.729159999999993</v>
      </c>
      <c r="BL30" s="14">
        <v>70.645840000000007</v>
      </c>
      <c r="BM30" s="14">
        <v>68.5625</v>
      </c>
      <c r="BN30" s="14">
        <v>71.479159999999993</v>
      </c>
      <c r="BO30" s="14">
        <v>77.645840000000007</v>
      </c>
      <c r="BP30" s="14">
        <v>83.770840000000007</v>
      </c>
      <c r="BQ30" s="14">
        <v>87.5</v>
      </c>
      <c r="BR30" s="14">
        <v>92.4375</v>
      </c>
      <c r="BS30" s="14">
        <v>96.541659999999993</v>
      </c>
      <c r="BT30" s="14">
        <v>100.6875</v>
      </c>
      <c r="BU30" s="14">
        <v>102.25</v>
      </c>
      <c r="BV30" s="14">
        <v>103.91670000000001</v>
      </c>
      <c r="BW30" s="14">
        <v>104.75</v>
      </c>
      <c r="BX30" s="14">
        <v>104.25</v>
      </c>
      <c r="BY30" s="14">
        <v>100.875</v>
      </c>
      <c r="BZ30" s="14">
        <v>95.791659999999993</v>
      </c>
      <c r="CA30" s="14">
        <v>91.041659999999993</v>
      </c>
      <c r="CB30" s="14">
        <v>87.25</v>
      </c>
      <c r="CC30" s="14">
        <v>84.729159999999993</v>
      </c>
      <c r="CD30" s="14">
        <v>83.166659999999993</v>
      </c>
      <c r="CE30" s="14">
        <v>7531.6189999999997</v>
      </c>
      <c r="CF30" s="14">
        <v>5251.5559999999996</v>
      </c>
      <c r="CG30" s="14">
        <v>4122.5709999999999</v>
      </c>
      <c r="CH30" s="14">
        <v>3430.076</v>
      </c>
      <c r="CI30" s="14">
        <v>2747.8310000000001</v>
      </c>
      <c r="CJ30" s="14">
        <v>1795.269</v>
      </c>
      <c r="CK30" s="14">
        <v>983.75199999999995</v>
      </c>
      <c r="CL30" s="14">
        <v>1201.07</v>
      </c>
      <c r="CM30" s="14">
        <v>1800.386</v>
      </c>
      <c r="CN30" s="14">
        <v>2691.3609999999999</v>
      </c>
      <c r="CO30" s="14">
        <v>4781.6459999999997</v>
      </c>
      <c r="CP30" s="14">
        <v>5901.5559999999996</v>
      </c>
      <c r="CQ30" s="14">
        <v>6308.5990000000002</v>
      </c>
      <c r="CR30" s="14">
        <v>7247.442</v>
      </c>
      <c r="CS30" s="14">
        <v>7276.357</v>
      </c>
      <c r="CT30" s="14">
        <v>7292.5940000000001</v>
      </c>
      <c r="CU30" s="14">
        <v>7568.317</v>
      </c>
      <c r="CV30" s="14">
        <v>7025.4960000000001</v>
      </c>
      <c r="CW30" s="14">
        <v>5754.15</v>
      </c>
      <c r="CX30" s="14">
        <v>4958.9790000000003</v>
      </c>
      <c r="CY30" s="14">
        <v>4818.7299999999996</v>
      </c>
      <c r="CZ30" s="14">
        <v>5113.5889999999999</v>
      </c>
      <c r="DA30" s="14">
        <v>4699.87</v>
      </c>
      <c r="DB30" s="14">
        <v>5295.558</v>
      </c>
      <c r="DC30" s="14">
        <v>5400.0360000000001</v>
      </c>
      <c r="DD30" s="14">
        <v>16</v>
      </c>
      <c r="DE30" s="14">
        <v>19</v>
      </c>
      <c r="DF30" s="27">
        <f t="shared" ca="1" si="0"/>
        <v>612.32075000000009</v>
      </c>
      <c r="DG30" s="14">
        <v>0</v>
      </c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</row>
    <row r="31" spans="1:131" x14ac:dyDescent="0.25">
      <c r="A31" s="14" t="s">
        <v>64</v>
      </c>
      <c r="B31" s="14" t="s">
        <v>63</v>
      </c>
      <c r="C31" s="14" t="s">
        <v>30</v>
      </c>
      <c r="D31" s="14" t="s">
        <v>63</v>
      </c>
      <c r="E31" s="14" t="s">
        <v>63</v>
      </c>
      <c r="F31" s="14" t="s">
        <v>63</v>
      </c>
      <c r="G31" s="14" t="s">
        <v>192</v>
      </c>
      <c r="H31" s="1">
        <v>42234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D31" s="14">
        <v>16</v>
      </c>
      <c r="DE31" s="14">
        <v>19</v>
      </c>
      <c r="DF31" s="27">
        <f t="shared" ca="1" si="0"/>
        <v>0</v>
      </c>
      <c r="DG31" s="14">
        <v>1</v>
      </c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</row>
    <row r="32" spans="1:131" x14ac:dyDescent="0.25">
      <c r="A32" s="14" t="s">
        <v>64</v>
      </c>
      <c r="B32" s="14" t="s">
        <v>63</v>
      </c>
      <c r="C32" s="14" t="s">
        <v>30</v>
      </c>
      <c r="D32" s="14" t="s">
        <v>63</v>
      </c>
      <c r="E32" s="14" t="s">
        <v>63</v>
      </c>
      <c r="F32" s="14" t="s">
        <v>63</v>
      </c>
      <c r="G32" s="14" t="s">
        <v>192</v>
      </c>
      <c r="H32" s="1">
        <v>42242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D32" s="14">
        <v>16</v>
      </c>
      <c r="DE32" s="14">
        <v>19</v>
      </c>
      <c r="DF32" s="27">
        <f t="shared" ca="1" si="0"/>
        <v>0</v>
      </c>
      <c r="DG32" s="14">
        <v>1</v>
      </c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</row>
    <row r="33" spans="1:131" x14ac:dyDescent="0.25">
      <c r="A33" s="14" t="s">
        <v>64</v>
      </c>
      <c r="B33" s="14" t="s">
        <v>63</v>
      </c>
      <c r="C33" s="14" t="s">
        <v>30</v>
      </c>
      <c r="D33" s="14" t="s">
        <v>63</v>
      </c>
      <c r="E33" s="14" t="s">
        <v>63</v>
      </c>
      <c r="F33" s="14" t="s">
        <v>63</v>
      </c>
      <c r="G33" s="14" t="s">
        <v>192</v>
      </c>
      <c r="H33" s="1">
        <v>42243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D33" s="14">
        <v>16</v>
      </c>
      <c r="DE33" s="14">
        <v>19</v>
      </c>
      <c r="DF33" s="27">
        <f t="shared" ca="1" si="0"/>
        <v>0</v>
      </c>
      <c r="DG33" s="14">
        <v>1</v>
      </c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</row>
    <row r="34" spans="1:131" x14ac:dyDescent="0.25">
      <c r="A34" s="14" t="s">
        <v>64</v>
      </c>
      <c r="B34" s="14" t="s">
        <v>63</v>
      </c>
      <c r="C34" s="14" t="s">
        <v>30</v>
      </c>
      <c r="D34" s="14" t="s">
        <v>63</v>
      </c>
      <c r="E34" s="14" t="s">
        <v>63</v>
      </c>
      <c r="F34" s="14" t="s">
        <v>63</v>
      </c>
      <c r="G34" s="14" t="s">
        <v>192</v>
      </c>
      <c r="H34" s="1">
        <v>42256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D34" s="14">
        <v>16</v>
      </c>
      <c r="DE34" s="14">
        <v>19</v>
      </c>
      <c r="DF34" s="27">
        <f t="shared" ca="1" si="0"/>
        <v>0</v>
      </c>
      <c r="DG34" s="14">
        <v>1</v>
      </c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</row>
    <row r="35" spans="1:131" x14ac:dyDescent="0.25">
      <c r="A35" s="14" t="s">
        <v>64</v>
      </c>
      <c r="B35" s="14" t="s">
        <v>63</v>
      </c>
      <c r="C35" s="14" t="s">
        <v>30</v>
      </c>
      <c r="D35" s="14" t="s">
        <v>63</v>
      </c>
      <c r="E35" s="14" t="s">
        <v>63</v>
      </c>
      <c r="F35" s="14" t="s">
        <v>63</v>
      </c>
      <c r="G35" s="14" t="s">
        <v>192</v>
      </c>
      <c r="H35" s="1">
        <v>42257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D35" s="14">
        <v>16</v>
      </c>
      <c r="DE35" s="14">
        <v>19</v>
      </c>
      <c r="DF35" s="27">
        <f t="shared" ca="1" si="0"/>
        <v>0</v>
      </c>
      <c r="DG35" s="14">
        <v>1</v>
      </c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</row>
    <row r="36" spans="1:131" x14ac:dyDescent="0.25">
      <c r="A36" s="14" t="s">
        <v>64</v>
      </c>
      <c r="B36" s="14" t="s">
        <v>63</v>
      </c>
      <c r="C36" s="14" t="s">
        <v>30</v>
      </c>
      <c r="D36" s="14" t="s">
        <v>63</v>
      </c>
      <c r="E36" s="14" t="s">
        <v>63</v>
      </c>
      <c r="F36" s="14" t="s">
        <v>63</v>
      </c>
      <c r="G36" s="14" t="s">
        <v>192</v>
      </c>
      <c r="H36" s="1">
        <v>42258</v>
      </c>
      <c r="I36" s="14">
        <v>849.27449999999999</v>
      </c>
      <c r="J36" s="14">
        <v>839.53359999999998</v>
      </c>
      <c r="K36" s="14">
        <v>817.90160000000003</v>
      </c>
      <c r="L36" s="14">
        <v>665.2183</v>
      </c>
      <c r="M36" s="14">
        <v>637.27329999999995</v>
      </c>
      <c r="N36" s="14">
        <v>628.59069999999997</v>
      </c>
      <c r="O36" s="14">
        <v>690.08479999999997</v>
      </c>
      <c r="P36" s="14">
        <v>987.75990000000002</v>
      </c>
      <c r="Q36" s="14">
        <v>1101.499</v>
      </c>
      <c r="R36" s="14">
        <v>1164.596</v>
      </c>
      <c r="S36" s="14">
        <v>1206.873</v>
      </c>
      <c r="T36" s="14">
        <v>1327.6010000000001</v>
      </c>
      <c r="U36" s="14">
        <v>1360.1849999999999</v>
      </c>
      <c r="V36" s="14">
        <v>1207.722</v>
      </c>
      <c r="W36" s="14">
        <v>589.95759999999996</v>
      </c>
      <c r="X36" s="14">
        <v>561.01160000000004</v>
      </c>
      <c r="Y36" s="14">
        <v>548.65319999999997</v>
      </c>
      <c r="Z36" s="14">
        <v>374.0163</v>
      </c>
      <c r="AA36" s="14">
        <v>351.15030000000002</v>
      </c>
      <c r="AB36" s="14">
        <v>566.65499999999997</v>
      </c>
      <c r="AC36" s="14">
        <v>647.92679999999996</v>
      </c>
      <c r="AD36" s="14">
        <v>651.46479999999997</v>
      </c>
      <c r="AE36" s="14">
        <v>658.23360000000002</v>
      </c>
      <c r="AF36" s="14">
        <v>681.86620000000005</v>
      </c>
      <c r="AG36" s="14">
        <v>458.70780000000002</v>
      </c>
      <c r="AH36" s="14">
        <v>767.51829999999995</v>
      </c>
      <c r="AI36" s="14">
        <v>818.72940000000006</v>
      </c>
      <c r="AJ36" s="14">
        <v>891.83420000000001</v>
      </c>
      <c r="AK36" s="14">
        <v>882.29849999999999</v>
      </c>
      <c r="AL36" s="14">
        <v>787.48329999999999</v>
      </c>
      <c r="AM36" s="14">
        <v>688.26610000000005</v>
      </c>
      <c r="AN36" s="14">
        <v>733.98609999999996</v>
      </c>
      <c r="AO36" s="14">
        <v>981.09939999999995</v>
      </c>
      <c r="AP36" s="14">
        <v>1048.829</v>
      </c>
      <c r="AQ36" s="14">
        <v>1139.857</v>
      </c>
      <c r="AR36" s="14">
        <v>1148.6320000000001</v>
      </c>
      <c r="AS36" s="14">
        <v>1252.8869999999999</v>
      </c>
      <c r="AT36" s="14">
        <v>1269.181</v>
      </c>
      <c r="AU36" s="14">
        <v>1179.6579999999999</v>
      </c>
      <c r="AV36" s="14">
        <v>930.58720000000005</v>
      </c>
      <c r="AW36" s="14">
        <v>1000.587</v>
      </c>
      <c r="AX36" s="14">
        <v>1026.2940000000001</v>
      </c>
      <c r="AY36" s="14">
        <v>929.17859999999996</v>
      </c>
      <c r="AZ36" s="14">
        <v>826.21190000000001</v>
      </c>
      <c r="BA36" s="14">
        <v>753.51210000000003</v>
      </c>
      <c r="BB36" s="14">
        <v>663.23350000000005</v>
      </c>
      <c r="BC36" s="14">
        <v>709.37959999999998</v>
      </c>
      <c r="BD36" s="14">
        <v>742.7192</v>
      </c>
      <c r="BE36" s="14">
        <v>749.59810000000004</v>
      </c>
      <c r="BF36" s="14">
        <v>946.16449999999998</v>
      </c>
      <c r="BG36" s="14">
        <v>85.847819999999999</v>
      </c>
      <c r="BH36" s="14">
        <v>84.826089999999994</v>
      </c>
      <c r="BI36" s="14">
        <v>83.195660000000004</v>
      </c>
      <c r="BJ36" s="14">
        <v>81.065219999999997</v>
      </c>
      <c r="BK36" s="14">
        <v>78.434780000000003</v>
      </c>
      <c r="BL36" s="14">
        <v>76.152180000000001</v>
      </c>
      <c r="BM36" s="14">
        <v>74.826089999999994</v>
      </c>
      <c r="BN36" s="14">
        <v>74</v>
      </c>
      <c r="BO36" s="14">
        <v>76.239130000000003</v>
      </c>
      <c r="BP36" s="14">
        <v>80.391300000000001</v>
      </c>
      <c r="BQ36" s="14">
        <v>85.173910000000006</v>
      </c>
      <c r="BR36" s="14">
        <v>89.5</v>
      </c>
      <c r="BS36" s="14">
        <v>93.608699999999999</v>
      </c>
      <c r="BT36" s="14">
        <v>97.543480000000002</v>
      </c>
      <c r="BU36" s="14">
        <v>99.173910000000006</v>
      </c>
      <c r="BV36" s="14">
        <v>101.45650000000001</v>
      </c>
      <c r="BW36" s="14">
        <v>100.7174</v>
      </c>
      <c r="BX36" s="14">
        <v>98.108699999999999</v>
      </c>
      <c r="BY36" s="14">
        <v>94.152180000000001</v>
      </c>
      <c r="BZ36" s="14">
        <v>90.108699999999999</v>
      </c>
      <c r="CA36" s="14">
        <v>86.673910000000006</v>
      </c>
      <c r="CB36" s="14">
        <v>85.804339999999996</v>
      </c>
      <c r="CC36" s="14">
        <v>83.826089999999994</v>
      </c>
      <c r="CD36" s="14">
        <v>82.956519999999998</v>
      </c>
      <c r="CE36" s="14">
        <v>8393.6839999999993</v>
      </c>
      <c r="CF36" s="14">
        <v>7598.6080000000002</v>
      </c>
      <c r="CG36" s="14">
        <v>6157.3649999999998</v>
      </c>
      <c r="CH36" s="14">
        <v>5459.9459999999999</v>
      </c>
      <c r="CI36" s="14">
        <v>4081.1570000000002</v>
      </c>
      <c r="CJ36" s="14">
        <v>2668.57</v>
      </c>
      <c r="CK36" s="14">
        <v>1510.434</v>
      </c>
      <c r="CL36" s="14">
        <v>1206.8140000000001</v>
      </c>
      <c r="CM36" s="14">
        <v>1628.1559999999999</v>
      </c>
      <c r="CN36" s="14">
        <v>2410.4079999999999</v>
      </c>
      <c r="CO36" s="14">
        <v>4235.7860000000001</v>
      </c>
      <c r="CP36" s="14">
        <v>5325.4790000000003</v>
      </c>
      <c r="CQ36" s="14">
        <v>5831.7039999999997</v>
      </c>
      <c r="CR36" s="14">
        <v>6677.375</v>
      </c>
      <c r="CS36" s="14">
        <v>7045.835</v>
      </c>
      <c r="CT36" s="14">
        <v>7108.7389999999996</v>
      </c>
      <c r="CU36" s="14">
        <v>6978.3549999999996</v>
      </c>
      <c r="CV36" s="14">
        <v>6351.9859999999999</v>
      </c>
      <c r="CW36" s="14">
        <v>5649.8770000000004</v>
      </c>
      <c r="CX36" s="14">
        <v>5417.7349999999997</v>
      </c>
      <c r="CY36" s="14">
        <v>5376.8270000000002</v>
      </c>
      <c r="CZ36" s="14">
        <v>5036.4340000000002</v>
      </c>
      <c r="DA36" s="14">
        <v>4718.0739999999996</v>
      </c>
      <c r="DB36" s="14">
        <v>5037.4059999999999</v>
      </c>
      <c r="DC36" s="14">
        <v>4964.57</v>
      </c>
      <c r="DD36" s="14">
        <v>16</v>
      </c>
      <c r="DE36" s="14">
        <v>19</v>
      </c>
      <c r="DF36" s="27">
        <f t="shared" ca="1" si="0"/>
        <v>512.9538500000001</v>
      </c>
      <c r="DG36" s="14">
        <v>0</v>
      </c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</row>
    <row r="37" spans="1:131" x14ac:dyDescent="0.25">
      <c r="A37" s="14" t="s">
        <v>64</v>
      </c>
      <c r="B37" s="14" t="s">
        <v>63</v>
      </c>
      <c r="C37" s="14" t="s">
        <v>30</v>
      </c>
      <c r="D37" s="14" t="s">
        <v>63</v>
      </c>
      <c r="E37" s="14" t="s">
        <v>63</v>
      </c>
      <c r="F37" s="14" t="s">
        <v>63</v>
      </c>
      <c r="G37" s="14" t="s">
        <v>192</v>
      </c>
      <c r="H37" s="1" t="s">
        <v>181</v>
      </c>
      <c r="I37" s="14">
        <v>751.23040000000003</v>
      </c>
      <c r="J37" s="14">
        <v>746.74630000000002</v>
      </c>
      <c r="K37" s="14">
        <v>738.58410000000003</v>
      </c>
      <c r="L37" s="14">
        <v>739.91560000000004</v>
      </c>
      <c r="M37" s="14">
        <v>737.75239999999997</v>
      </c>
      <c r="N37" s="14">
        <v>732.20140000000004</v>
      </c>
      <c r="O37" s="14">
        <v>746.322</v>
      </c>
      <c r="P37" s="14">
        <v>877.13829999999996</v>
      </c>
      <c r="Q37" s="14">
        <v>1042.2629999999999</v>
      </c>
      <c r="R37" s="14">
        <v>1038.42</v>
      </c>
      <c r="S37" s="14">
        <v>1010.841</v>
      </c>
      <c r="T37" s="14">
        <v>1037.115</v>
      </c>
      <c r="U37" s="14">
        <v>948.32039999999995</v>
      </c>
      <c r="V37" s="14">
        <v>987.47699999999998</v>
      </c>
      <c r="W37" s="14">
        <v>620.86130000000003</v>
      </c>
      <c r="X37" s="14">
        <v>524.31920000000002</v>
      </c>
      <c r="Y37" s="14">
        <v>482.33339999999998</v>
      </c>
      <c r="Z37" s="14">
        <v>408.42660000000001</v>
      </c>
      <c r="AA37" s="14">
        <v>385.8886</v>
      </c>
      <c r="AB37" s="14">
        <v>652.21469999999999</v>
      </c>
      <c r="AC37" s="14">
        <v>820.59460000000001</v>
      </c>
      <c r="AD37" s="14">
        <v>827.3723</v>
      </c>
      <c r="AE37" s="14">
        <v>851.77610000000004</v>
      </c>
      <c r="AF37" s="14">
        <v>857.81439999999998</v>
      </c>
      <c r="AG37" s="14">
        <v>450.24200000000002</v>
      </c>
      <c r="AH37" s="14">
        <v>719.62959999999998</v>
      </c>
      <c r="AI37" s="14">
        <v>754.46799999999996</v>
      </c>
      <c r="AJ37" s="14">
        <v>804.12019999999995</v>
      </c>
      <c r="AK37" s="14">
        <v>853.28440000000001</v>
      </c>
      <c r="AL37" s="14">
        <v>795.17470000000003</v>
      </c>
      <c r="AM37" s="14">
        <v>750.80619999999999</v>
      </c>
      <c r="AN37" s="14">
        <v>755.38570000000004</v>
      </c>
      <c r="AO37" s="14">
        <v>873.52139999999997</v>
      </c>
      <c r="AP37" s="14">
        <v>998.00210000000004</v>
      </c>
      <c r="AQ37" s="14">
        <v>1032.548</v>
      </c>
      <c r="AR37" s="14">
        <v>976.05759999999998</v>
      </c>
      <c r="AS37" s="14">
        <v>965.2894</v>
      </c>
      <c r="AT37" s="14">
        <v>854.90880000000004</v>
      </c>
      <c r="AU37" s="14">
        <v>953.81290000000001</v>
      </c>
      <c r="AV37" s="14">
        <v>979.61289999999997</v>
      </c>
      <c r="AW37" s="14">
        <v>1002.6849999999999</v>
      </c>
      <c r="AX37" s="14">
        <v>976.05050000000006</v>
      </c>
      <c r="AY37" s="14">
        <v>988.35619999999994</v>
      </c>
      <c r="AZ37" s="14">
        <v>918.92330000000004</v>
      </c>
      <c r="BA37" s="14">
        <v>889.87810000000002</v>
      </c>
      <c r="BB37" s="14">
        <v>873.42250000000001</v>
      </c>
      <c r="BC37" s="14">
        <v>895.44880000000001</v>
      </c>
      <c r="BD37" s="14">
        <v>936.24779999999998</v>
      </c>
      <c r="BE37" s="14">
        <v>922.05840000000001</v>
      </c>
      <c r="BF37" s="14">
        <v>968.14380000000006</v>
      </c>
      <c r="BG37" s="14">
        <v>82.301320000000004</v>
      </c>
      <c r="BH37" s="14">
        <v>80.254679999999993</v>
      </c>
      <c r="BI37" s="14">
        <v>77.578999999999994</v>
      </c>
      <c r="BJ37" s="14">
        <v>75.459370000000007</v>
      </c>
      <c r="BK37" s="14">
        <v>73.937579999999997</v>
      </c>
      <c r="BL37" s="14">
        <v>72.519139999999993</v>
      </c>
      <c r="BM37" s="14">
        <v>72.123580000000004</v>
      </c>
      <c r="BN37" s="14">
        <v>74.989490000000004</v>
      </c>
      <c r="BO37" s="14">
        <v>79.504800000000003</v>
      </c>
      <c r="BP37" s="14">
        <v>83.531390000000002</v>
      </c>
      <c r="BQ37" s="14">
        <v>87.263440000000003</v>
      </c>
      <c r="BR37" s="14">
        <v>90.826170000000005</v>
      </c>
      <c r="BS37" s="14">
        <v>94.434839999999994</v>
      </c>
      <c r="BT37" s="14">
        <v>97.42</v>
      </c>
      <c r="BU37" s="14">
        <v>99.493620000000007</v>
      </c>
      <c r="BV37" s="14">
        <v>100.98950000000001</v>
      </c>
      <c r="BW37" s="14">
        <v>101.2706</v>
      </c>
      <c r="BX37" s="14">
        <v>100.5558</v>
      </c>
      <c r="BY37" s="14">
        <v>98.814539999999994</v>
      </c>
      <c r="BZ37" s="14">
        <v>95.599850000000004</v>
      </c>
      <c r="CA37" s="14">
        <v>91.728579999999994</v>
      </c>
      <c r="CB37" s="14">
        <v>89.14873</v>
      </c>
      <c r="CC37" s="14">
        <v>86.613699999999994</v>
      </c>
      <c r="CD37" s="14">
        <v>84.933509999999998</v>
      </c>
      <c r="CE37" s="14">
        <v>319.31369999999998</v>
      </c>
      <c r="CF37" s="14">
        <v>272.32940000000002</v>
      </c>
      <c r="CG37" s="14">
        <v>233.8929</v>
      </c>
      <c r="CH37" s="14">
        <v>195.81729999999999</v>
      </c>
      <c r="CI37" s="14">
        <v>153.05709999999999</v>
      </c>
      <c r="CJ37" s="14">
        <v>100.8865</v>
      </c>
      <c r="CK37" s="14">
        <v>58.821559999999998</v>
      </c>
      <c r="CL37" s="14">
        <v>58.827379999999998</v>
      </c>
      <c r="CM37" s="14">
        <v>96.608379999999997</v>
      </c>
      <c r="CN37" s="14">
        <v>149.02680000000001</v>
      </c>
      <c r="CO37" s="14">
        <v>272.05590000000001</v>
      </c>
      <c r="CP37" s="14">
        <v>342.3424</v>
      </c>
      <c r="CQ37" s="14">
        <v>369.53050000000002</v>
      </c>
      <c r="CR37" s="14">
        <v>419.29689999999999</v>
      </c>
      <c r="CS37" s="14">
        <v>421.56619999999998</v>
      </c>
      <c r="CT37" s="14">
        <v>401.99180000000001</v>
      </c>
      <c r="CU37" s="14">
        <v>417.13170000000002</v>
      </c>
      <c r="CV37" s="14">
        <v>381.73</v>
      </c>
      <c r="CW37" s="14">
        <v>319.7559</v>
      </c>
      <c r="CX37" s="14">
        <v>293.29579999999999</v>
      </c>
      <c r="CY37" s="14">
        <v>287.62209999999999</v>
      </c>
      <c r="CZ37" s="14">
        <v>287.89879999999999</v>
      </c>
      <c r="DA37" s="14">
        <v>283.39240000000001</v>
      </c>
      <c r="DB37" s="14">
        <v>317.87729999999999</v>
      </c>
      <c r="DC37" s="14">
        <v>296.70299999999997</v>
      </c>
      <c r="DD37" s="14">
        <v>16</v>
      </c>
      <c r="DE37" s="14">
        <v>19</v>
      </c>
      <c r="DF37" s="27">
        <f t="shared" ca="1" si="0"/>
        <v>536.43419999999992</v>
      </c>
      <c r="DG37" s="14">
        <v>0</v>
      </c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</row>
    <row r="38" spans="1:131" x14ac:dyDescent="0.25">
      <c r="A38" s="14" t="s">
        <v>64</v>
      </c>
      <c r="B38" s="14" t="s">
        <v>63</v>
      </c>
      <c r="C38" s="14" t="s">
        <v>38</v>
      </c>
      <c r="D38" s="14" t="s">
        <v>63</v>
      </c>
      <c r="E38" s="14" t="s">
        <v>63</v>
      </c>
      <c r="F38" s="14" t="s">
        <v>63</v>
      </c>
      <c r="G38" s="14" t="s">
        <v>191</v>
      </c>
      <c r="H38" s="1">
        <v>42167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D38" s="14">
        <v>16</v>
      </c>
      <c r="DE38" s="14">
        <v>19</v>
      </c>
      <c r="DF38" s="27">
        <f t="shared" ca="1" si="0"/>
        <v>0</v>
      </c>
      <c r="DG38" s="14">
        <v>1</v>
      </c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</row>
    <row r="39" spans="1:131" x14ac:dyDescent="0.25">
      <c r="A39" s="14" t="s">
        <v>64</v>
      </c>
      <c r="B39" s="14" t="s">
        <v>63</v>
      </c>
      <c r="C39" s="14" t="s">
        <v>38</v>
      </c>
      <c r="D39" s="14" t="s">
        <v>63</v>
      </c>
      <c r="E39" s="14" t="s">
        <v>63</v>
      </c>
      <c r="F39" s="14" t="s">
        <v>63</v>
      </c>
      <c r="G39" s="14" t="s">
        <v>191</v>
      </c>
      <c r="H39" s="1">
        <v>42180</v>
      </c>
      <c r="I39" s="14">
        <v>37944.230000000003</v>
      </c>
      <c r="J39" s="14">
        <v>37446.129999999997</v>
      </c>
      <c r="K39" s="14">
        <v>36611.129999999997</v>
      </c>
      <c r="L39" s="14">
        <v>36052.6</v>
      </c>
      <c r="M39" s="14">
        <v>36451.599999999999</v>
      </c>
      <c r="N39" s="14">
        <v>37588.53</v>
      </c>
      <c r="O39" s="14">
        <v>38142.94</v>
      </c>
      <c r="P39" s="14">
        <v>39849.410000000003</v>
      </c>
      <c r="Q39" s="14">
        <v>41999.61</v>
      </c>
      <c r="R39" s="14">
        <v>45685.25</v>
      </c>
      <c r="S39" s="14">
        <v>46272.62</v>
      </c>
      <c r="T39" s="14">
        <v>46641.86</v>
      </c>
      <c r="U39" s="14">
        <v>46066.58</v>
      </c>
      <c r="V39" s="14">
        <v>44389.65</v>
      </c>
      <c r="W39" s="14">
        <v>43405.05</v>
      </c>
      <c r="X39" s="14">
        <v>37801.1</v>
      </c>
      <c r="Y39" s="14">
        <v>36866.28</v>
      </c>
      <c r="Z39" s="14">
        <v>36233.64</v>
      </c>
      <c r="AA39" s="14">
        <v>35112.9</v>
      </c>
      <c r="AB39" s="14">
        <v>38335.35</v>
      </c>
      <c r="AC39" s="14">
        <v>39934.300000000003</v>
      </c>
      <c r="AD39" s="14">
        <v>39808.15</v>
      </c>
      <c r="AE39" s="14">
        <v>38366.339999999997</v>
      </c>
      <c r="AF39" s="14">
        <v>37333.47</v>
      </c>
      <c r="AG39" s="14">
        <v>36503.480000000003</v>
      </c>
      <c r="AH39" s="14">
        <v>38016.01</v>
      </c>
      <c r="AI39" s="14">
        <v>37349.18</v>
      </c>
      <c r="AJ39" s="14">
        <v>36765.660000000003</v>
      </c>
      <c r="AK39" s="14">
        <v>36473.81</v>
      </c>
      <c r="AL39" s="14">
        <v>36859.43</v>
      </c>
      <c r="AM39" s="14">
        <v>37451.86</v>
      </c>
      <c r="AN39" s="14">
        <v>38098.730000000003</v>
      </c>
      <c r="AO39" s="14">
        <v>39910.85</v>
      </c>
      <c r="AP39" s="14">
        <v>42032.76</v>
      </c>
      <c r="AQ39" s="14">
        <v>45444.68</v>
      </c>
      <c r="AR39" s="14">
        <v>45370.96</v>
      </c>
      <c r="AS39" s="14">
        <v>46473.74</v>
      </c>
      <c r="AT39" s="14">
        <v>45855.82</v>
      </c>
      <c r="AU39" s="14">
        <v>45170.25</v>
      </c>
      <c r="AV39" s="14">
        <v>45888.36</v>
      </c>
      <c r="AW39" s="14">
        <v>44066.8</v>
      </c>
      <c r="AX39" s="14">
        <v>42982.35</v>
      </c>
      <c r="AY39" s="14">
        <v>42270.41</v>
      </c>
      <c r="AZ39" s="14">
        <v>40134.29</v>
      </c>
      <c r="BA39" s="14">
        <v>39684.01</v>
      </c>
      <c r="BB39" s="14">
        <v>40388.5</v>
      </c>
      <c r="BC39" s="14">
        <v>40259.410000000003</v>
      </c>
      <c r="BD39" s="14">
        <v>38931.879999999997</v>
      </c>
      <c r="BE39" s="14">
        <v>38370.78</v>
      </c>
      <c r="BF39" s="14">
        <v>42359.37</v>
      </c>
      <c r="BG39" s="14">
        <v>70.320760000000007</v>
      </c>
      <c r="BH39" s="14">
        <v>69.056600000000003</v>
      </c>
      <c r="BI39" s="14">
        <v>68.066040000000001</v>
      </c>
      <c r="BJ39" s="14">
        <v>66.650940000000006</v>
      </c>
      <c r="BK39" s="14">
        <v>65.933959999999999</v>
      </c>
      <c r="BL39" s="14">
        <v>65.481129999999993</v>
      </c>
      <c r="BM39" s="14">
        <v>65.735849999999999</v>
      </c>
      <c r="BN39" s="14">
        <v>68.915090000000006</v>
      </c>
      <c r="BO39" s="14">
        <v>72.877359999999996</v>
      </c>
      <c r="BP39" s="14">
        <v>77.235849999999999</v>
      </c>
      <c r="BQ39" s="14">
        <v>81.122640000000004</v>
      </c>
      <c r="BR39" s="14">
        <v>84.726420000000005</v>
      </c>
      <c r="BS39" s="14">
        <v>88.575469999999996</v>
      </c>
      <c r="BT39" s="14">
        <v>91.122640000000004</v>
      </c>
      <c r="BU39" s="14">
        <v>92.764150000000001</v>
      </c>
      <c r="BV39" s="14">
        <v>93.5</v>
      </c>
      <c r="BW39" s="14">
        <v>93.584909999999994</v>
      </c>
      <c r="BX39" s="14">
        <v>92.537729999999996</v>
      </c>
      <c r="BY39" s="14">
        <v>90.716980000000007</v>
      </c>
      <c r="BZ39" s="14">
        <v>87.122640000000004</v>
      </c>
      <c r="CA39" s="14">
        <v>82.632069999999999</v>
      </c>
      <c r="CB39" s="14">
        <v>79.886799999999994</v>
      </c>
      <c r="CC39" s="14">
        <v>77.877359999999996</v>
      </c>
      <c r="CD39" s="14">
        <v>75.735849999999999</v>
      </c>
      <c r="CE39" s="14">
        <v>186346.6</v>
      </c>
      <c r="CF39" s="14">
        <v>171296.2</v>
      </c>
      <c r="CG39" s="14">
        <v>157781.29999999999</v>
      </c>
      <c r="CH39" s="14">
        <v>140469.9</v>
      </c>
      <c r="CI39" s="14">
        <v>95019.4</v>
      </c>
      <c r="CJ39" s="14">
        <v>50723.85</v>
      </c>
      <c r="CK39" s="14">
        <v>39515.160000000003</v>
      </c>
      <c r="CL39" s="14">
        <v>37707</v>
      </c>
      <c r="CM39" s="14">
        <v>49878.16</v>
      </c>
      <c r="CN39" s="14">
        <v>102776.1</v>
      </c>
      <c r="CO39" s="14">
        <v>141601.9</v>
      </c>
      <c r="CP39" s="14">
        <v>191477.5</v>
      </c>
      <c r="CQ39" s="14">
        <v>219648.3</v>
      </c>
      <c r="CR39" s="14">
        <v>237749.6</v>
      </c>
      <c r="CS39" s="14">
        <v>252870.3</v>
      </c>
      <c r="CT39" s="14">
        <v>277802.40000000002</v>
      </c>
      <c r="CU39" s="14">
        <v>283430.2</v>
      </c>
      <c r="CV39" s="14">
        <v>302814.90000000002</v>
      </c>
      <c r="CW39" s="14">
        <v>285166.90000000002</v>
      </c>
      <c r="CX39" s="14">
        <v>240571.1</v>
      </c>
      <c r="CY39" s="14">
        <v>232225.2</v>
      </c>
      <c r="CZ39" s="14">
        <v>244350.4</v>
      </c>
      <c r="DA39" s="14">
        <v>247851.3</v>
      </c>
      <c r="DB39" s="14">
        <v>258141.5</v>
      </c>
      <c r="DC39" s="14">
        <v>248015.1</v>
      </c>
      <c r="DD39" s="14">
        <v>16</v>
      </c>
      <c r="DE39" s="14">
        <v>19</v>
      </c>
      <c r="DF39" s="27">
        <f t="shared" ca="1" si="0"/>
        <v>7298.5</v>
      </c>
      <c r="DG39" s="14">
        <v>0</v>
      </c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</row>
    <row r="40" spans="1:131" x14ac:dyDescent="0.25">
      <c r="A40" s="14" t="s">
        <v>64</v>
      </c>
      <c r="B40" s="14" t="s">
        <v>63</v>
      </c>
      <c r="C40" s="14" t="s">
        <v>38</v>
      </c>
      <c r="D40" s="14" t="s">
        <v>63</v>
      </c>
      <c r="E40" s="14" t="s">
        <v>63</v>
      </c>
      <c r="F40" s="14" t="s">
        <v>63</v>
      </c>
      <c r="G40" s="14" t="s">
        <v>191</v>
      </c>
      <c r="H40" s="1">
        <v>42181</v>
      </c>
      <c r="I40" s="14">
        <v>37465.61</v>
      </c>
      <c r="J40" s="14">
        <v>36682.730000000003</v>
      </c>
      <c r="K40" s="14">
        <v>36090.879999999997</v>
      </c>
      <c r="L40" s="14">
        <v>36117.14</v>
      </c>
      <c r="M40" s="14">
        <v>36606.81</v>
      </c>
      <c r="N40" s="14">
        <v>37841.14</v>
      </c>
      <c r="O40" s="14">
        <v>38572.85</v>
      </c>
      <c r="P40" s="14">
        <v>39733.410000000003</v>
      </c>
      <c r="Q40" s="14">
        <v>40924.370000000003</v>
      </c>
      <c r="R40" s="14">
        <v>41881.22</v>
      </c>
      <c r="S40" s="14">
        <v>43431.98</v>
      </c>
      <c r="T40" s="14">
        <v>43773.08</v>
      </c>
      <c r="U40" s="14">
        <v>44423.61</v>
      </c>
      <c r="V40" s="14">
        <v>42864.28</v>
      </c>
      <c r="W40" s="14">
        <v>40389.86</v>
      </c>
      <c r="X40" s="14">
        <v>34975.61</v>
      </c>
      <c r="Y40" s="14">
        <v>33013.440000000002</v>
      </c>
      <c r="Z40" s="14">
        <v>32136.82</v>
      </c>
      <c r="AA40" s="14">
        <v>31679.16</v>
      </c>
      <c r="AB40" s="14">
        <v>34079.54</v>
      </c>
      <c r="AC40" s="14">
        <v>33845.919999999998</v>
      </c>
      <c r="AD40" s="14">
        <v>34021.699999999997</v>
      </c>
      <c r="AE40" s="14">
        <v>32586.9</v>
      </c>
      <c r="AF40" s="14">
        <v>30932.12</v>
      </c>
      <c r="AG40" s="14">
        <v>32951.26</v>
      </c>
      <c r="AH40" s="14">
        <v>37511.449999999997</v>
      </c>
      <c r="AI40" s="14">
        <v>36600.910000000003</v>
      </c>
      <c r="AJ40" s="14">
        <v>36108.339999999997</v>
      </c>
      <c r="AK40" s="14">
        <v>36548.839999999997</v>
      </c>
      <c r="AL40" s="14">
        <v>37078.69</v>
      </c>
      <c r="AM40" s="14">
        <v>37738.730000000003</v>
      </c>
      <c r="AN40" s="14">
        <v>38501.769999999997</v>
      </c>
      <c r="AO40" s="14">
        <v>39786.29</v>
      </c>
      <c r="AP40" s="14">
        <v>40740.83</v>
      </c>
      <c r="AQ40" s="14">
        <v>41599.4</v>
      </c>
      <c r="AR40" s="14">
        <v>42739.360000000001</v>
      </c>
      <c r="AS40" s="14">
        <v>43781.48</v>
      </c>
      <c r="AT40" s="14">
        <v>44445.35</v>
      </c>
      <c r="AU40" s="14">
        <v>43705.67</v>
      </c>
      <c r="AV40" s="14">
        <v>43052.83</v>
      </c>
      <c r="AW40" s="14">
        <v>41435.199999999997</v>
      </c>
      <c r="AX40" s="14">
        <v>39281.46</v>
      </c>
      <c r="AY40" s="14">
        <v>38447.32</v>
      </c>
      <c r="AZ40" s="14">
        <v>36961.82</v>
      </c>
      <c r="BA40" s="14">
        <v>35438.57</v>
      </c>
      <c r="BB40" s="14">
        <v>34139.78</v>
      </c>
      <c r="BC40" s="14">
        <v>34346.81</v>
      </c>
      <c r="BD40" s="14">
        <v>33011.370000000003</v>
      </c>
      <c r="BE40" s="14">
        <v>31704.68</v>
      </c>
      <c r="BF40" s="14">
        <v>38967.4</v>
      </c>
      <c r="BG40" s="14">
        <v>74.107140000000001</v>
      </c>
      <c r="BH40" s="14">
        <v>72.348209999999995</v>
      </c>
      <c r="BI40" s="14">
        <v>70.830359999999999</v>
      </c>
      <c r="BJ40" s="14">
        <v>69.258930000000007</v>
      </c>
      <c r="BK40" s="14">
        <v>68.232140000000001</v>
      </c>
      <c r="BL40" s="14">
        <v>67.142859999999999</v>
      </c>
      <c r="BM40" s="14">
        <v>67.419640000000001</v>
      </c>
      <c r="BN40" s="14">
        <v>69.839290000000005</v>
      </c>
      <c r="BO40" s="14">
        <v>72.616069999999993</v>
      </c>
      <c r="BP40" s="14">
        <v>76.642859999999999</v>
      </c>
      <c r="BQ40" s="14">
        <v>80.232140000000001</v>
      </c>
      <c r="BR40" s="14">
        <v>83.607140000000001</v>
      </c>
      <c r="BS40" s="14">
        <v>86.303569999999993</v>
      </c>
      <c r="BT40" s="14">
        <v>88.598209999999995</v>
      </c>
      <c r="BU40" s="14">
        <v>90.348209999999995</v>
      </c>
      <c r="BV40" s="14">
        <v>90.625</v>
      </c>
      <c r="BW40" s="14">
        <v>90.571430000000007</v>
      </c>
      <c r="BX40" s="14">
        <v>89.267859999999999</v>
      </c>
      <c r="BY40" s="14">
        <v>86.607140000000001</v>
      </c>
      <c r="BZ40" s="14">
        <v>83.330359999999999</v>
      </c>
      <c r="CA40" s="14">
        <v>79.375</v>
      </c>
      <c r="CB40" s="14">
        <v>75.794640000000001</v>
      </c>
      <c r="CC40" s="14">
        <v>73.5625</v>
      </c>
      <c r="CD40" s="14">
        <v>71.848209999999995</v>
      </c>
      <c r="CE40" s="14">
        <v>205805.9</v>
      </c>
      <c r="CF40" s="14">
        <v>181951.6</v>
      </c>
      <c r="CG40" s="14">
        <v>173684.7</v>
      </c>
      <c r="CH40" s="14">
        <v>147606.70000000001</v>
      </c>
      <c r="CI40" s="14">
        <v>98387.63</v>
      </c>
      <c r="CJ40" s="14">
        <v>53077.05</v>
      </c>
      <c r="CK40" s="14">
        <v>40190.79</v>
      </c>
      <c r="CL40" s="14">
        <v>38775.14</v>
      </c>
      <c r="CM40" s="14">
        <v>61453.49</v>
      </c>
      <c r="CN40" s="14">
        <v>115715.8</v>
      </c>
      <c r="CO40" s="14">
        <v>158644</v>
      </c>
      <c r="CP40" s="14">
        <v>207362.5</v>
      </c>
      <c r="CQ40" s="14">
        <v>230195.3</v>
      </c>
      <c r="CR40" s="14">
        <v>244443.1</v>
      </c>
      <c r="CS40" s="14">
        <v>259333.4</v>
      </c>
      <c r="CT40" s="14">
        <v>289666.40000000002</v>
      </c>
      <c r="CU40" s="14">
        <v>301699.40000000002</v>
      </c>
      <c r="CV40" s="14">
        <v>326993.5</v>
      </c>
      <c r="CW40" s="14">
        <v>312106.7</v>
      </c>
      <c r="CX40" s="14">
        <v>256478.6</v>
      </c>
      <c r="CY40" s="14">
        <v>247053.8</v>
      </c>
      <c r="CZ40" s="14">
        <v>259887.4</v>
      </c>
      <c r="DA40" s="14">
        <v>266095.3</v>
      </c>
      <c r="DB40" s="14">
        <v>280856</v>
      </c>
      <c r="DC40" s="14">
        <v>266898.3</v>
      </c>
      <c r="DD40" s="14">
        <v>16</v>
      </c>
      <c r="DE40" s="14">
        <v>19</v>
      </c>
      <c r="DF40" s="27">
        <f t="shared" ca="1" si="0"/>
        <v>7602.9449999999997</v>
      </c>
      <c r="DG40" s="14">
        <v>0</v>
      </c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</row>
    <row r="41" spans="1:131" x14ac:dyDescent="0.25">
      <c r="A41" s="14" t="s">
        <v>64</v>
      </c>
      <c r="B41" s="14" t="s">
        <v>63</v>
      </c>
      <c r="C41" s="14" t="s">
        <v>38</v>
      </c>
      <c r="D41" s="14" t="s">
        <v>63</v>
      </c>
      <c r="E41" s="14" t="s">
        <v>63</v>
      </c>
      <c r="F41" s="14" t="s">
        <v>63</v>
      </c>
      <c r="G41" s="14" t="s">
        <v>191</v>
      </c>
      <c r="H41" s="1">
        <v>42185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D41" s="14">
        <v>16</v>
      </c>
      <c r="DE41" s="14">
        <v>19</v>
      </c>
      <c r="DF41" s="27">
        <f t="shared" ca="1" si="0"/>
        <v>0</v>
      </c>
      <c r="DG41" s="14">
        <v>1</v>
      </c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</row>
    <row r="42" spans="1:131" x14ac:dyDescent="0.25">
      <c r="A42" s="14" t="s">
        <v>64</v>
      </c>
      <c r="B42" s="14" t="s">
        <v>63</v>
      </c>
      <c r="C42" s="14" t="s">
        <v>38</v>
      </c>
      <c r="D42" s="14" t="s">
        <v>63</v>
      </c>
      <c r="E42" s="14" t="s">
        <v>63</v>
      </c>
      <c r="F42" s="14" t="s">
        <v>63</v>
      </c>
      <c r="G42" s="14" t="s">
        <v>191</v>
      </c>
      <c r="H42" s="1">
        <v>42186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D42" s="14">
        <v>16</v>
      </c>
      <c r="DE42" s="14">
        <v>19</v>
      </c>
      <c r="DF42" s="27">
        <f t="shared" ca="1" si="0"/>
        <v>0</v>
      </c>
      <c r="DG42" s="14">
        <v>1</v>
      </c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</row>
    <row r="43" spans="1:131" x14ac:dyDescent="0.25">
      <c r="A43" s="14" t="s">
        <v>64</v>
      </c>
      <c r="B43" s="14" t="s">
        <v>63</v>
      </c>
      <c r="C43" s="14" t="s">
        <v>38</v>
      </c>
      <c r="D43" s="14" t="s">
        <v>63</v>
      </c>
      <c r="E43" s="14" t="s">
        <v>63</v>
      </c>
      <c r="F43" s="14" t="s">
        <v>63</v>
      </c>
      <c r="G43" s="14" t="s">
        <v>191</v>
      </c>
      <c r="H43" s="1">
        <v>42201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D43" s="14">
        <v>17</v>
      </c>
      <c r="DE43" s="14">
        <v>19</v>
      </c>
      <c r="DF43" s="27">
        <f t="shared" ca="1" si="0"/>
        <v>0</v>
      </c>
      <c r="DG43" s="14">
        <v>1</v>
      </c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</row>
    <row r="44" spans="1:131" x14ac:dyDescent="0.25">
      <c r="A44" s="14" t="s">
        <v>64</v>
      </c>
      <c r="B44" s="14" t="s">
        <v>63</v>
      </c>
      <c r="C44" s="14" t="s">
        <v>38</v>
      </c>
      <c r="D44" s="14" t="s">
        <v>63</v>
      </c>
      <c r="E44" s="14" t="s">
        <v>63</v>
      </c>
      <c r="F44" s="14" t="s">
        <v>63</v>
      </c>
      <c r="G44" s="14" t="s">
        <v>191</v>
      </c>
      <c r="H44" s="1">
        <v>42213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D44" s="14">
        <v>16</v>
      </c>
      <c r="DE44" s="14">
        <v>19</v>
      </c>
      <c r="DF44" s="27">
        <f t="shared" ca="1" si="0"/>
        <v>0</v>
      </c>
      <c r="DG44" s="14">
        <v>1</v>
      </c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</row>
    <row r="45" spans="1:131" x14ac:dyDescent="0.25">
      <c r="A45" s="14" t="s">
        <v>64</v>
      </c>
      <c r="B45" s="14" t="s">
        <v>63</v>
      </c>
      <c r="C45" s="14" t="s">
        <v>38</v>
      </c>
      <c r="D45" s="14" t="s">
        <v>63</v>
      </c>
      <c r="E45" s="14" t="s">
        <v>63</v>
      </c>
      <c r="F45" s="14" t="s">
        <v>63</v>
      </c>
      <c r="G45" s="14" t="s">
        <v>191</v>
      </c>
      <c r="H45" s="1">
        <v>42214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D45" s="14">
        <v>16</v>
      </c>
      <c r="DE45" s="14">
        <v>19</v>
      </c>
      <c r="DF45" s="27">
        <f t="shared" ca="1" si="0"/>
        <v>0</v>
      </c>
      <c r="DG45" s="14">
        <v>1</v>
      </c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</row>
    <row r="46" spans="1:131" x14ac:dyDescent="0.25">
      <c r="A46" s="14" t="s">
        <v>64</v>
      </c>
      <c r="B46" s="14" t="s">
        <v>63</v>
      </c>
      <c r="C46" s="14" t="s">
        <v>38</v>
      </c>
      <c r="D46" s="14" t="s">
        <v>63</v>
      </c>
      <c r="E46" s="14" t="s">
        <v>63</v>
      </c>
      <c r="F46" s="14" t="s">
        <v>63</v>
      </c>
      <c r="G46" s="14" t="s">
        <v>191</v>
      </c>
      <c r="H46" s="1">
        <v>42215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D46" s="14">
        <v>16</v>
      </c>
      <c r="DE46" s="14">
        <v>19</v>
      </c>
      <c r="DF46" s="27">
        <f t="shared" ca="1" si="0"/>
        <v>0</v>
      </c>
      <c r="DG46" s="14">
        <v>1</v>
      </c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</row>
    <row r="47" spans="1:131" x14ac:dyDescent="0.25">
      <c r="A47" s="14" t="s">
        <v>64</v>
      </c>
      <c r="B47" s="14" t="s">
        <v>63</v>
      </c>
      <c r="C47" s="14" t="s">
        <v>38</v>
      </c>
      <c r="D47" s="14" t="s">
        <v>63</v>
      </c>
      <c r="E47" s="14" t="s">
        <v>63</v>
      </c>
      <c r="F47" s="14" t="s">
        <v>63</v>
      </c>
      <c r="G47" s="14" t="s">
        <v>191</v>
      </c>
      <c r="H47" s="1">
        <v>42233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D47" s="14">
        <v>16</v>
      </c>
      <c r="DE47" s="14">
        <v>19</v>
      </c>
      <c r="DF47" s="27">
        <f t="shared" ca="1" si="0"/>
        <v>0</v>
      </c>
      <c r="DG47" s="14">
        <v>1</v>
      </c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</row>
    <row r="48" spans="1:131" x14ac:dyDescent="0.25">
      <c r="A48" s="14" t="s">
        <v>64</v>
      </c>
      <c r="B48" s="14" t="s">
        <v>63</v>
      </c>
      <c r="C48" s="14" t="s">
        <v>38</v>
      </c>
      <c r="D48" s="14" t="s">
        <v>63</v>
      </c>
      <c r="E48" s="14" t="s">
        <v>63</v>
      </c>
      <c r="F48" s="14" t="s">
        <v>63</v>
      </c>
      <c r="G48" s="14" t="s">
        <v>191</v>
      </c>
      <c r="H48" s="1">
        <v>42234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D48" s="14">
        <v>16</v>
      </c>
      <c r="DE48" s="14">
        <v>19</v>
      </c>
      <c r="DF48" s="27">
        <f t="shared" ca="1" si="0"/>
        <v>0</v>
      </c>
      <c r="DG48" s="14">
        <v>1</v>
      </c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</row>
    <row r="49" spans="1:131" x14ac:dyDescent="0.25">
      <c r="A49" s="14" t="s">
        <v>64</v>
      </c>
      <c r="B49" s="14" t="s">
        <v>63</v>
      </c>
      <c r="C49" s="14" t="s">
        <v>38</v>
      </c>
      <c r="D49" s="14" t="s">
        <v>63</v>
      </c>
      <c r="E49" s="14" t="s">
        <v>63</v>
      </c>
      <c r="F49" s="14" t="s">
        <v>63</v>
      </c>
      <c r="G49" s="14" t="s">
        <v>191</v>
      </c>
      <c r="H49" s="1">
        <v>42242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D49" s="14">
        <v>16</v>
      </c>
      <c r="DE49" s="14">
        <v>19</v>
      </c>
      <c r="DF49" s="27">
        <f t="shared" ca="1" si="0"/>
        <v>0</v>
      </c>
      <c r="DG49" s="14">
        <v>1</v>
      </c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</row>
    <row r="50" spans="1:131" x14ac:dyDescent="0.25">
      <c r="A50" s="14" t="s">
        <v>64</v>
      </c>
      <c r="B50" s="14" t="s">
        <v>63</v>
      </c>
      <c r="C50" s="14" t="s">
        <v>38</v>
      </c>
      <c r="D50" s="14" t="s">
        <v>63</v>
      </c>
      <c r="E50" s="14" t="s">
        <v>63</v>
      </c>
      <c r="F50" s="14" t="s">
        <v>63</v>
      </c>
      <c r="G50" s="14" t="s">
        <v>191</v>
      </c>
      <c r="H50" s="1">
        <v>42243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D50" s="14">
        <v>16</v>
      </c>
      <c r="DE50" s="14">
        <v>19</v>
      </c>
      <c r="DF50" s="27">
        <f t="shared" ca="1" si="0"/>
        <v>0</v>
      </c>
      <c r="DG50" s="14">
        <v>1</v>
      </c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</row>
    <row r="51" spans="1:131" x14ac:dyDescent="0.25">
      <c r="A51" s="14" t="s">
        <v>64</v>
      </c>
      <c r="B51" s="14" t="s">
        <v>63</v>
      </c>
      <c r="C51" s="14" t="s">
        <v>38</v>
      </c>
      <c r="D51" s="14" t="s">
        <v>63</v>
      </c>
      <c r="E51" s="14" t="s">
        <v>63</v>
      </c>
      <c r="F51" s="14" t="s">
        <v>63</v>
      </c>
      <c r="G51" s="14" t="s">
        <v>191</v>
      </c>
      <c r="H51" s="1">
        <v>42256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D51" s="14">
        <v>16</v>
      </c>
      <c r="DE51" s="14">
        <v>19</v>
      </c>
      <c r="DF51" s="27">
        <f t="shared" ca="1" si="0"/>
        <v>0</v>
      </c>
      <c r="DG51" s="14">
        <v>1</v>
      </c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</row>
    <row r="52" spans="1:131" x14ac:dyDescent="0.25">
      <c r="A52" s="14" t="s">
        <v>64</v>
      </c>
      <c r="B52" s="14" t="s">
        <v>63</v>
      </c>
      <c r="C52" s="14" t="s">
        <v>38</v>
      </c>
      <c r="D52" s="14" t="s">
        <v>63</v>
      </c>
      <c r="E52" s="14" t="s">
        <v>63</v>
      </c>
      <c r="F52" s="14" t="s">
        <v>63</v>
      </c>
      <c r="G52" s="14" t="s">
        <v>191</v>
      </c>
      <c r="H52" s="1">
        <v>42257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D52" s="14">
        <v>16</v>
      </c>
      <c r="DE52" s="14">
        <v>19</v>
      </c>
      <c r="DF52" s="27">
        <f t="shared" ca="1" si="0"/>
        <v>0</v>
      </c>
      <c r="DG52" s="14">
        <v>1</v>
      </c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</row>
    <row r="53" spans="1:131" x14ac:dyDescent="0.25">
      <c r="A53" s="14" t="s">
        <v>64</v>
      </c>
      <c r="B53" s="14" t="s">
        <v>63</v>
      </c>
      <c r="C53" s="14" t="s">
        <v>38</v>
      </c>
      <c r="D53" s="14" t="s">
        <v>63</v>
      </c>
      <c r="E53" s="14" t="s">
        <v>63</v>
      </c>
      <c r="F53" s="14" t="s">
        <v>63</v>
      </c>
      <c r="G53" s="14" t="s">
        <v>191</v>
      </c>
      <c r="H53" s="1">
        <v>42258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D53" s="14">
        <v>16</v>
      </c>
      <c r="DE53" s="14">
        <v>19</v>
      </c>
      <c r="DF53" s="27">
        <f t="shared" ca="1" si="0"/>
        <v>0</v>
      </c>
      <c r="DG53" s="14">
        <v>1</v>
      </c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</row>
    <row r="54" spans="1:131" x14ac:dyDescent="0.25">
      <c r="A54" s="14" t="s">
        <v>64</v>
      </c>
      <c r="B54" s="14" t="s">
        <v>63</v>
      </c>
      <c r="C54" s="14" t="s">
        <v>38</v>
      </c>
      <c r="D54" s="14" t="s">
        <v>63</v>
      </c>
      <c r="E54" s="14" t="s">
        <v>63</v>
      </c>
      <c r="F54" s="14" t="s">
        <v>63</v>
      </c>
      <c r="G54" s="14" t="s">
        <v>191</v>
      </c>
      <c r="H54" s="1" t="s">
        <v>181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D54" s="14">
        <v>16</v>
      </c>
      <c r="DE54" s="14">
        <v>19</v>
      </c>
      <c r="DF54" s="27">
        <f t="shared" ca="1" si="0"/>
        <v>0</v>
      </c>
      <c r="DG54" s="14">
        <v>1</v>
      </c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</row>
    <row r="55" spans="1:131" x14ac:dyDescent="0.25">
      <c r="A55" s="14" t="s">
        <v>64</v>
      </c>
      <c r="B55" s="14" t="s">
        <v>63</v>
      </c>
      <c r="C55" s="14" t="s">
        <v>38</v>
      </c>
      <c r="D55" s="14" t="s">
        <v>63</v>
      </c>
      <c r="E55" s="14" t="s">
        <v>63</v>
      </c>
      <c r="F55" s="14" t="s">
        <v>63</v>
      </c>
      <c r="G55" s="14" t="s">
        <v>192</v>
      </c>
      <c r="H55" s="1">
        <v>42163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D55" s="14">
        <v>16</v>
      </c>
      <c r="DE55" s="14">
        <v>19</v>
      </c>
      <c r="DF55" s="27">
        <f t="shared" ca="1" si="0"/>
        <v>0</v>
      </c>
      <c r="DG55" s="14">
        <v>1</v>
      </c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</row>
    <row r="56" spans="1:131" x14ac:dyDescent="0.25">
      <c r="A56" s="14" t="s">
        <v>64</v>
      </c>
      <c r="B56" s="14" t="s">
        <v>63</v>
      </c>
      <c r="C56" s="14" t="s">
        <v>38</v>
      </c>
      <c r="D56" s="14" t="s">
        <v>63</v>
      </c>
      <c r="E56" s="14" t="s">
        <v>63</v>
      </c>
      <c r="F56" s="14" t="s">
        <v>63</v>
      </c>
      <c r="G56" s="14" t="s">
        <v>192</v>
      </c>
      <c r="H56" s="1">
        <v>42167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D56" s="14">
        <v>16</v>
      </c>
      <c r="DE56" s="14">
        <v>19</v>
      </c>
      <c r="DF56" s="27">
        <f t="shared" ca="1" si="0"/>
        <v>0</v>
      </c>
      <c r="DG56" s="14">
        <v>1</v>
      </c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</row>
    <row r="57" spans="1:131" x14ac:dyDescent="0.25">
      <c r="A57" s="14" t="s">
        <v>64</v>
      </c>
      <c r="B57" s="14" t="s">
        <v>63</v>
      </c>
      <c r="C57" s="14" t="s">
        <v>38</v>
      </c>
      <c r="D57" s="14" t="s">
        <v>63</v>
      </c>
      <c r="E57" s="14" t="s">
        <v>63</v>
      </c>
      <c r="F57" s="14" t="s">
        <v>63</v>
      </c>
      <c r="G57" s="14" t="s">
        <v>192</v>
      </c>
      <c r="H57" s="1">
        <v>42180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D57" s="14">
        <v>16</v>
      </c>
      <c r="DE57" s="14">
        <v>19</v>
      </c>
      <c r="DF57" s="27">
        <f t="shared" ca="1" si="0"/>
        <v>0</v>
      </c>
      <c r="DG57" s="14">
        <v>1</v>
      </c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</row>
    <row r="58" spans="1:131" x14ac:dyDescent="0.25">
      <c r="A58" s="14" t="s">
        <v>64</v>
      </c>
      <c r="B58" s="14" t="s">
        <v>63</v>
      </c>
      <c r="C58" s="14" t="s">
        <v>38</v>
      </c>
      <c r="D58" s="14" t="s">
        <v>63</v>
      </c>
      <c r="E58" s="14" t="s">
        <v>63</v>
      </c>
      <c r="F58" s="14" t="s">
        <v>63</v>
      </c>
      <c r="G58" s="14" t="s">
        <v>192</v>
      </c>
      <c r="H58" s="1">
        <v>42181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D58" s="14">
        <v>16</v>
      </c>
      <c r="DE58" s="14">
        <v>19</v>
      </c>
      <c r="DF58" s="27">
        <f t="shared" ca="1" si="0"/>
        <v>0</v>
      </c>
      <c r="DG58" s="14">
        <v>1</v>
      </c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</row>
    <row r="59" spans="1:131" x14ac:dyDescent="0.25">
      <c r="A59" s="14" t="s">
        <v>64</v>
      </c>
      <c r="B59" s="14" t="s">
        <v>63</v>
      </c>
      <c r="C59" s="14" t="s">
        <v>38</v>
      </c>
      <c r="D59" s="14" t="s">
        <v>63</v>
      </c>
      <c r="E59" s="14" t="s">
        <v>63</v>
      </c>
      <c r="F59" s="14" t="s">
        <v>63</v>
      </c>
      <c r="G59" s="14" t="s">
        <v>192</v>
      </c>
      <c r="H59" s="1">
        <v>42185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D59" s="14">
        <v>16</v>
      </c>
      <c r="DE59" s="14">
        <v>19</v>
      </c>
      <c r="DF59" s="27">
        <f t="shared" ca="1" si="0"/>
        <v>0</v>
      </c>
      <c r="DG59" s="14">
        <v>1</v>
      </c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</row>
    <row r="60" spans="1:131" x14ac:dyDescent="0.25">
      <c r="A60" s="14" t="s">
        <v>64</v>
      </c>
      <c r="B60" s="14" t="s">
        <v>63</v>
      </c>
      <c r="C60" s="14" t="s">
        <v>38</v>
      </c>
      <c r="D60" s="14" t="s">
        <v>63</v>
      </c>
      <c r="E60" s="14" t="s">
        <v>63</v>
      </c>
      <c r="F60" s="14" t="s">
        <v>63</v>
      </c>
      <c r="G60" s="14" t="s">
        <v>192</v>
      </c>
      <c r="H60" s="1">
        <v>42186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D60" s="14">
        <v>16</v>
      </c>
      <c r="DE60" s="14">
        <v>19</v>
      </c>
      <c r="DF60" s="27">
        <f t="shared" ca="1" si="0"/>
        <v>0</v>
      </c>
      <c r="DG60" s="14">
        <v>1</v>
      </c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</row>
    <row r="61" spans="1:131" x14ac:dyDescent="0.25">
      <c r="A61" s="14" t="s">
        <v>64</v>
      </c>
      <c r="B61" s="14" t="s">
        <v>63</v>
      </c>
      <c r="C61" s="14" t="s">
        <v>38</v>
      </c>
      <c r="D61" s="14" t="s">
        <v>63</v>
      </c>
      <c r="E61" s="14" t="s">
        <v>63</v>
      </c>
      <c r="F61" s="14" t="s">
        <v>63</v>
      </c>
      <c r="G61" s="14" t="s">
        <v>192</v>
      </c>
      <c r="H61" s="1">
        <v>42201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D61" s="14">
        <v>17</v>
      </c>
      <c r="DE61" s="14">
        <v>19</v>
      </c>
      <c r="DF61" s="27">
        <f t="shared" ca="1" si="0"/>
        <v>0</v>
      </c>
      <c r="DG61" s="14">
        <v>1</v>
      </c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</row>
    <row r="62" spans="1:131" x14ac:dyDescent="0.25">
      <c r="A62" s="14" t="s">
        <v>64</v>
      </c>
      <c r="B62" s="14" t="s">
        <v>63</v>
      </c>
      <c r="C62" s="14" t="s">
        <v>38</v>
      </c>
      <c r="D62" s="14" t="s">
        <v>63</v>
      </c>
      <c r="E62" s="14" t="s">
        <v>63</v>
      </c>
      <c r="F62" s="14" t="s">
        <v>63</v>
      </c>
      <c r="G62" s="14" t="s">
        <v>192</v>
      </c>
      <c r="H62" s="1">
        <v>42213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D62" s="14">
        <v>16</v>
      </c>
      <c r="DE62" s="14">
        <v>19</v>
      </c>
      <c r="DF62" s="27">
        <f t="shared" ca="1" si="0"/>
        <v>0</v>
      </c>
      <c r="DG62" s="14">
        <v>1</v>
      </c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</row>
    <row r="63" spans="1:131" x14ac:dyDescent="0.25">
      <c r="A63" s="14" t="s">
        <v>64</v>
      </c>
      <c r="B63" s="14" t="s">
        <v>63</v>
      </c>
      <c r="C63" s="14" t="s">
        <v>38</v>
      </c>
      <c r="D63" s="14" t="s">
        <v>63</v>
      </c>
      <c r="E63" s="14" t="s">
        <v>63</v>
      </c>
      <c r="F63" s="14" t="s">
        <v>63</v>
      </c>
      <c r="G63" s="14" t="s">
        <v>192</v>
      </c>
      <c r="H63" s="1">
        <v>42214</v>
      </c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D63" s="14">
        <v>16</v>
      </c>
      <c r="DE63" s="14">
        <v>19</v>
      </c>
      <c r="DF63" s="27">
        <f t="shared" ca="1" si="0"/>
        <v>0</v>
      </c>
      <c r="DG63" s="14">
        <v>1</v>
      </c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</row>
    <row r="64" spans="1:131" x14ac:dyDescent="0.25">
      <c r="A64" s="14" t="s">
        <v>64</v>
      </c>
      <c r="B64" s="14" t="s">
        <v>63</v>
      </c>
      <c r="C64" s="14" t="s">
        <v>38</v>
      </c>
      <c r="D64" s="14" t="s">
        <v>63</v>
      </c>
      <c r="E64" s="14" t="s">
        <v>63</v>
      </c>
      <c r="F64" s="14" t="s">
        <v>63</v>
      </c>
      <c r="G64" s="14" t="s">
        <v>192</v>
      </c>
      <c r="H64" s="1">
        <v>42215</v>
      </c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D64" s="14">
        <v>16</v>
      </c>
      <c r="DE64" s="14">
        <v>19</v>
      </c>
      <c r="DF64" s="27">
        <f t="shared" ca="1" si="0"/>
        <v>0</v>
      </c>
      <c r="DG64" s="14">
        <v>1</v>
      </c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</row>
    <row r="65" spans="1:131" x14ac:dyDescent="0.25">
      <c r="A65" s="14" t="s">
        <v>64</v>
      </c>
      <c r="B65" s="14" t="s">
        <v>63</v>
      </c>
      <c r="C65" s="14" t="s">
        <v>38</v>
      </c>
      <c r="D65" s="14" t="s">
        <v>63</v>
      </c>
      <c r="E65" s="14" t="s">
        <v>63</v>
      </c>
      <c r="F65" s="14" t="s">
        <v>63</v>
      </c>
      <c r="G65" s="14" t="s">
        <v>192</v>
      </c>
      <c r="H65" s="1">
        <v>42233</v>
      </c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D65" s="14">
        <v>16</v>
      </c>
      <c r="DE65" s="14">
        <v>19</v>
      </c>
      <c r="DF65" s="27">
        <f t="shared" ca="1" si="0"/>
        <v>0</v>
      </c>
      <c r="DG65" s="14">
        <v>1</v>
      </c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</row>
    <row r="66" spans="1:131" x14ac:dyDescent="0.25">
      <c r="A66" s="14" t="s">
        <v>64</v>
      </c>
      <c r="B66" s="14" t="s">
        <v>63</v>
      </c>
      <c r="C66" s="14" t="s">
        <v>38</v>
      </c>
      <c r="D66" s="14" t="s">
        <v>63</v>
      </c>
      <c r="E66" s="14" t="s">
        <v>63</v>
      </c>
      <c r="F66" s="14" t="s">
        <v>63</v>
      </c>
      <c r="G66" s="14" t="s">
        <v>192</v>
      </c>
      <c r="H66" s="1">
        <v>42234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D66" s="14">
        <v>16</v>
      </c>
      <c r="DE66" s="14">
        <v>19</v>
      </c>
      <c r="DF66" s="27">
        <f t="shared" ca="1" si="0"/>
        <v>0</v>
      </c>
      <c r="DG66" s="14">
        <v>1</v>
      </c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</row>
    <row r="67" spans="1:131" x14ac:dyDescent="0.25">
      <c r="A67" s="14" t="s">
        <v>64</v>
      </c>
      <c r="B67" s="14" t="s">
        <v>63</v>
      </c>
      <c r="C67" s="14" t="s">
        <v>38</v>
      </c>
      <c r="D67" s="14" t="s">
        <v>63</v>
      </c>
      <c r="E67" s="14" t="s">
        <v>63</v>
      </c>
      <c r="F67" s="14" t="s">
        <v>63</v>
      </c>
      <c r="G67" s="14" t="s">
        <v>192</v>
      </c>
      <c r="H67" s="1">
        <v>42242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D67" s="14">
        <v>16</v>
      </c>
      <c r="DE67" s="14">
        <v>19</v>
      </c>
      <c r="DF67" s="27">
        <f t="shared" ref="DF67:DF130" ca="1" si="1">(SUM(OFFSET($AG67, 0, $DD67-1, 1, $DE67-$DD67+1))-SUM(OFFSET($I67, 0, $DD67-1, 1, $DE67-$DD67+1)))/($DE67-$DD67+1)</f>
        <v>0</v>
      </c>
      <c r="DG67" s="14">
        <v>1</v>
      </c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</row>
    <row r="68" spans="1:131" x14ac:dyDescent="0.25">
      <c r="A68" s="14" t="s">
        <v>64</v>
      </c>
      <c r="B68" s="14" t="s">
        <v>63</v>
      </c>
      <c r="C68" s="14" t="s">
        <v>38</v>
      </c>
      <c r="D68" s="14" t="s">
        <v>63</v>
      </c>
      <c r="E68" s="14" t="s">
        <v>63</v>
      </c>
      <c r="F68" s="14" t="s">
        <v>63</v>
      </c>
      <c r="G68" s="14" t="s">
        <v>192</v>
      </c>
      <c r="H68" s="1">
        <v>42243</v>
      </c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D68" s="14">
        <v>16</v>
      </c>
      <c r="DE68" s="14">
        <v>19</v>
      </c>
      <c r="DF68" s="27">
        <f t="shared" ca="1" si="1"/>
        <v>0</v>
      </c>
      <c r="DG68" s="14">
        <v>1</v>
      </c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</row>
    <row r="69" spans="1:131" x14ac:dyDescent="0.25">
      <c r="A69" s="14" t="s">
        <v>64</v>
      </c>
      <c r="B69" s="14" t="s">
        <v>63</v>
      </c>
      <c r="C69" s="14" t="s">
        <v>38</v>
      </c>
      <c r="D69" s="14" t="s">
        <v>63</v>
      </c>
      <c r="E69" s="14" t="s">
        <v>63</v>
      </c>
      <c r="F69" s="14" t="s">
        <v>63</v>
      </c>
      <c r="G69" s="14" t="s">
        <v>192</v>
      </c>
      <c r="H69" s="1">
        <v>42256</v>
      </c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D69" s="14">
        <v>16</v>
      </c>
      <c r="DE69" s="14">
        <v>19</v>
      </c>
      <c r="DF69" s="27">
        <f t="shared" ca="1" si="1"/>
        <v>0</v>
      </c>
      <c r="DG69" s="14">
        <v>1</v>
      </c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</row>
    <row r="70" spans="1:131" x14ac:dyDescent="0.25">
      <c r="A70" s="14" t="s">
        <v>64</v>
      </c>
      <c r="B70" s="14" t="s">
        <v>63</v>
      </c>
      <c r="C70" s="14" t="s">
        <v>38</v>
      </c>
      <c r="D70" s="14" t="s">
        <v>63</v>
      </c>
      <c r="E70" s="14" t="s">
        <v>63</v>
      </c>
      <c r="F70" s="14" t="s">
        <v>63</v>
      </c>
      <c r="G70" s="14" t="s">
        <v>192</v>
      </c>
      <c r="H70" s="1">
        <v>42257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D70" s="14">
        <v>16</v>
      </c>
      <c r="DE70" s="14">
        <v>19</v>
      </c>
      <c r="DF70" s="27">
        <f t="shared" ca="1" si="1"/>
        <v>0</v>
      </c>
      <c r="DG70" s="14">
        <v>1</v>
      </c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</row>
    <row r="71" spans="1:131" x14ac:dyDescent="0.25">
      <c r="A71" s="14" t="s">
        <v>64</v>
      </c>
      <c r="B71" s="14" t="s">
        <v>63</v>
      </c>
      <c r="C71" s="14" t="s">
        <v>38</v>
      </c>
      <c r="D71" s="14" t="s">
        <v>63</v>
      </c>
      <c r="E71" s="14" t="s">
        <v>63</v>
      </c>
      <c r="F71" s="14" t="s">
        <v>63</v>
      </c>
      <c r="G71" s="14" t="s">
        <v>192</v>
      </c>
      <c r="H71" s="1">
        <v>42258</v>
      </c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D71" s="14">
        <v>16</v>
      </c>
      <c r="DE71" s="14">
        <v>19</v>
      </c>
      <c r="DF71" s="27">
        <f t="shared" ca="1" si="1"/>
        <v>0</v>
      </c>
      <c r="DG71" s="14">
        <v>1</v>
      </c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</row>
    <row r="72" spans="1:131" x14ac:dyDescent="0.25">
      <c r="A72" s="14" t="s">
        <v>64</v>
      </c>
      <c r="B72" s="14" t="s">
        <v>63</v>
      </c>
      <c r="C72" s="14" t="s">
        <v>38</v>
      </c>
      <c r="D72" s="14" t="s">
        <v>63</v>
      </c>
      <c r="E72" s="14" t="s">
        <v>63</v>
      </c>
      <c r="F72" s="14" t="s">
        <v>63</v>
      </c>
      <c r="G72" s="14" t="s">
        <v>192</v>
      </c>
      <c r="H72" s="1" t="s">
        <v>181</v>
      </c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D72" s="14">
        <v>16</v>
      </c>
      <c r="DE72" s="14">
        <v>19</v>
      </c>
      <c r="DF72" s="27">
        <f t="shared" ca="1" si="1"/>
        <v>0</v>
      </c>
      <c r="DG72" s="14">
        <v>1</v>
      </c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</row>
    <row r="73" spans="1:131" x14ac:dyDescent="0.25">
      <c r="A73" s="14" t="s">
        <v>64</v>
      </c>
      <c r="B73" s="14" t="s">
        <v>63</v>
      </c>
      <c r="C73" s="14" t="s">
        <v>31</v>
      </c>
      <c r="D73" s="14" t="s">
        <v>63</v>
      </c>
      <c r="E73" s="14" t="s">
        <v>63</v>
      </c>
      <c r="F73" s="14" t="s">
        <v>63</v>
      </c>
      <c r="G73" s="14" t="s">
        <v>191</v>
      </c>
      <c r="H73" s="1">
        <v>42167</v>
      </c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D73" s="14">
        <v>16</v>
      </c>
      <c r="DE73" s="14">
        <v>19</v>
      </c>
      <c r="DF73" s="27">
        <f t="shared" ca="1" si="1"/>
        <v>0</v>
      </c>
      <c r="DG73" s="14">
        <v>1</v>
      </c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</row>
    <row r="74" spans="1:131" x14ac:dyDescent="0.25">
      <c r="A74" s="14" t="s">
        <v>64</v>
      </c>
      <c r="B74" s="14" t="s">
        <v>63</v>
      </c>
      <c r="C74" s="14" t="s">
        <v>31</v>
      </c>
      <c r="D74" s="14" t="s">
        <v>63</v>
      </c>
      <c r="E74" s="14" t="s">
        <v>63</v>
      </c>
      <c r="F74" s="14" t="s">
        <v>63</v>
      </c>
      <c r="G74" s="14" t="s">
        <v>191</v>
      </c>
      <c r="H74" s="1">
        <v>42180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D74" s="14">
        <v>16</v>
      </c>
      <c r="DE74" s="14">
        <v>19</v>
      </c>
      <c r="DF74" s="27">
        <f t="shared" ca="1" si="1"/>
        <v>0</v>
      </c>
      <c r="DG74" s="14">
        <v>1</v>
      </c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</row>
    <row r="75" spans="1:131" x14ac:dyDescent="0.25">
      <c r="A75" s="14" t="s">
        <v>64</v>
      </c>
      <c r="B75" s="14" t="s">
        <v>63</v>
      </c>
      <c r="C75" s="14" t="s">
        <v>31</v>
      </c>
      <c r="D75" s="14" t="s">
        <v>63</v>
      </c>
      <c r="E75" s="14" t="s">
        <v>63</v>
      </c>
      <c r="F75" s="14" t="s">
        <v>63</v>
      </c>
      <c r="G75" s="14" t="s">
        <v>191</v>
      </c>
      <c r="H75" s="1">
        <v>42181</v>
      </c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D75" s="14">
        <v>16</v>
      </c>
      <c r="DE75" s="14">
        <v>19</v>
      </c>
      <c r="DF75" s="27">
        <f t="shared" ca="1" si="1"/>
        <v>0</v>
      </c>
      <c r="DG75" s="14">
        <v>1</v>
      </c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</row>
    <row r="76" spans="1:131" x14ac:dyDescent="0.25">
      <c r="A76" s="14" t="s">
        <v>64</v>
      </c>
      <c r="B76" s="14" t="s">
        <v>63</v>
      </c>
      <c r="C76" s="14" t="s">
        <v>31</v>
      </c>
      <c r="D76" s="14" t="s">
        <v>63</v>
      </c>
      <c r="E76" s="14" t="s">
        <v>63</v>
      </c>
      <c r="F76" s="14" t="s">
        <v>63</v>
      </c>
      <c r="G76" s="14" t="s">
        <v>191</v>
      </c>
      <c r="H76" s="1">
        <v>42185</v>
      </c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D76" s="14">
        <v>16</v>
      </c>
      <c r="DE76" s="14">
        <v>19</v>
      </c>
      <c r="DF76" s="27">
        <f t="shared" ca="1" si="1"/>
        <v>0</v>
      </c>
      <c r="DG76" s="14">
        <v>1</v>
      </c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</row>
    <row r="77" spans="1:131" x14ac:dyDescent="0.25">
      <c r="A77" s="14" t="s">
        <v>64</v>
      </c>
      <c r="B77" s="14" t="s">
        <v>63</v>
      </c>
      <c r="C77" s="14" t="s">
        <v>31</v>
      </c>
      <c r="D77" s="14" t="s">
        <v>63</v>
      </c>
      <c r="E77" s="14" t="s">
        <v>63</v>
      </c>
      <c r="F77" s="14" t="s">
        <v>63</v>
      </c>
      <c r="G77" s="14" t="s">
        <v>191</v>
      </c>
      <c r="H77" s="1">
        <v>42186</v>
      </c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D77" s="14">
        <v>16</v>
      </c>
      <c r="DE77" s="14">
        <v>19</v>
      </c>
      <c r="DF77" s="27">
        <f t="shared" ca="1" si="1"/>
        <v>0</v>
      </c>
      <c r="DG77" s="14">
        <v>1</v>
      </c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</row>
    <row r="78" spans="1:131" x14ac:dyDescent="0.25">
      <c r="A78" s="14" t="s">
        <v>64</v>
      </c>
      <c r="B78" s="14" t="s">
        <v>63</v>
      </c>
      <c r="C78" s="14" t="s">
        <v>31</v>
      </c>
      <c r="D78" s="14" t="s">
        <v>63</v>
      </c>
      <c r="E78" s="14" t="s">
        <v>63</v>
      </c>
      <c r="F78" s="14" t="s">
        <v>63</v>
      </c>
      <c r="G78" s="14" t="s">
        <v>191</v>
      </c>
      <c r="H78" s="1">
        <v>42201</v>
      </c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D78" s="14">
        <v>17</v>
      </c>
      <c r="DE78" s="14">
        <v>19</v>
      </c>
      <c r="DF78" s="27">
        <f t="shared" ca="1" si="1"/>
        <v>0</v>
      </c>
      <c r="DG78" s="14">
        <v>1</v>
      </c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</row>
    <row r="79" spans="1:131" x14ac:dyDescent="0.25">
      <c r="A79" s="14" t="s">
        <v>64</v>
      </c>
      <c r="B79" s="14" t="s">
        <v>63</v>
      </c>
      <c r="C79" s="14" t="s">
        <v>31</v>
      </c>
      <c r="D79" s="14" t="s">
        <v>63</v>
      </c>
      <c r="E79" s="14" t="s">
        <v>63</v>
      </c>
      <c r="F79" s="14" t="s">
        <v>63</v>
      </c>
      <c r="G79" s="14" t="s">
        <v>191</v>
      </c>
      <c r="H79" s="1">
        <v>42213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D79" s="14">
        <v>16</v>
      </c>
      <c r="DE79" s="14">
        <v>19</v>
      </c>
      <c r="DF79" s="27">
        <f t="shared" ca="1" si="1"/>
        <v>0</v>
      </c>
      <c r="DG79" s="14">
        <v>1</v>
      </c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</row>
    <row r="80" spans="1:131" x14ac:dyDescent="0.25">
      <c r="A80" s="14" t="s">
        <v>64</v>
      </c>
      <c r="B80" s="14" t="s">
        <v>63</v>
      </c>
      <c r="C80" s="14" t="s">
        <v>31</v>
      </c>
      <c r="D80" s="14" t="s">
        <v>63</v>
      </c>
      <c r="E80" s="14" t="s">
        <v>63</v>
      </c>
      <c r="F80" s="14" t="s">
        <v>63</v>
      </c>
      <c r="G80" s="14" t="s">
        <v>191</v>
      </c>
      <c r="H80" s="1">
        <v>42214</v>
      </c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D80" s="14">
        <v>16</v>
      </c>
      <c r="DE80" s="14">
        <v>19</v>
      </c>
      <c r="DF80" s="27">
        <f t="shared" ca="1" si="1"/>
        <v>0</v>
      </c>
      <c r="DG80" s="14">
        <v>1</v>
      </c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</row>
    <row r="81" spans="1:131" x14ac:dyDescent="0.25">
      <c r="A81" s="14" t="s">
        <v>64</v>
      </c>
      <c r="B81" s="14" t="s">
        <v>63</v>
      </c>
      <c r="C81" s="14" t="s">
        <v>31</v>
      </c>
      <c r="D81" s="14" t="s">
        <v>63</v>
      </c>
      <c r="E81" s="14" t="s">
        <v>63</v>
      </c>
      <c r="F81" s="14" t="s">
        <v>63</v>
      </c>
      <c r="G81" s="14" t="s">
        <v>191</v>
      </c>
      <c r="H81" s="1">
        <v>42215</v>
      </c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D81" s="14">
        <v>16</v>
      </c>
      <c r="DE81" s="14">
        <v>19</v>
      </c>
      <c r="DF81" s="27">
        <f t="shared" ca="1" si="1"/>
        <v>0</v>
      </c>
      <c r="DG81" s="14">
        <v>1</v>
      </c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</row>
    <row r="82" spans="1:131" x14ac:dyDescent="0.25">
      <c r="A82" s="14" t="s">
        <v>64</v>
      </c>
      <c r="B82" s="14" t="s">
        <v>63</v>
      </c>
      <c r="C82" s="14" t="s">
        <v>31</v>
      </c>
      <c r="D82" s="14" t="s">
        <v>63</v>
      </c>
      <c r="E82" s="14" t="s">
        <v>63</v>
      </c>
      <c r="F82" s="14" t="s">
        <v>63</v>
      </c>
      <c r="G82" s="14" t="s">
        <v>191</v>
      </c>
      <c r="H82" s="1">
        <v>42233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D82" s="14">
        <v>16</v>
      </c>
      <c r="DE82" s="14">
        <v>19</v>
      </c>
      <c r="DF82" s="27">
        <f t="shared" ca="1" si="1"/>
        <v>0</v>
      </c>
      <c r="DG82" s="14">
        <v>1</v>
      </c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</row>
    <row r="83" spans="1:131" x14ac:dyDescent="0.25">
      <c r="A83" s="14" t="s">
        <v>64</v>
      </c>
      <c r="B83" s="14" t="s">
        <v>63</v>
      </c>
      <c r="C83" s="14" t="s">
        <v>31</v>
      </c>
      <c r="D83" s="14" t="s">
        <v>63</v>
      </c>
      <c r="E83" s="14" t="s">
        <v>63</v>
      </c>
      <c r="F83" s="14" t="s">
        <v>63</v>
      </c>
      <c r="G83" s="14" t="s">
        <v>191</v>
      </c>
      <c r="H83" s="1">
        <v>42234</v>
      </c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D83" s="14">
        <v>16</v>
      </c>
      <c r="DE83" s="14">
        <v>19</v>
      </c>
      <c r="DF83" s="27">
        <f t="shared" ca="1" si="1"/>
        <v>0</v>
      </c>
      <c r="DG83" s="14">
        <v>1</v>
      </c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</row>
    <row r="84" spans="1:131" x14ac:dyDescent="0.25">
      <c r="A84" s="14" t="s">
        <v>64</v>
      </c>
      <c r="B84" s="14" t="s">
        <v>63</v>
      </c>
      <c r="C84" s="14" t="s">
        <v>31</v>
      </c>
      <c r="D84" s="14" t="s">
        <v>63</v>
      </c>
      <c r="E84" s="14" t="s">
        <v>63</v>
      </c>
      <c r="F84" s="14" t="s">
        <v>63</v>
      </c>
      <c r="G84" s="14" t="s">
        <v>191</v>
      </c>
      <c r="H84" s="1">
        <v>42242</v>
      </c>
      <c r="I84" s="14">
        <v>3992.0039999999999</v>
      </c>
      <c r="J84" s="14">
        <v>3831.7550000000001</v>
      </c>
      <c r="K84" s="14">
        <v>3736.9749999999999</v>
      </c>
      <c r="L84" s="14">
        <v>3530.5309999999999</v>
      </c>
      <c r="M84" s="14">
        <v>3281.8969999999999</v>
      </c>
      <c r="N84" s="14">
        <v>3722.9549999999999</v>
      </c>
      <c r="O84" s="14">
        <v>4056.4340000000002</v>
      </c>
      <c r="P84" s="14">
        <v>3799.395</v>
      </c>
      <c r="Q84" s="14">
        <v>3951.5630000000001</v>
      </c>
      <c r="R84" s="14">
        <v>4320.9250000000002</v>
      </c>
      <c r="S84" s="14">
        <v>3930.9110000000001</v>
      </c>
      <c r="T84" s="14">
        <v>3928.1190000000001</v>
      </c>
      <c r="U84" s="14">
        <v>4240.4629999999997</v>
      </c>
      <c r="V84" s="14">
        <v>3876.1019999999999</v>
      </c>
      <c r="W84" s="14">
        <v>4101.3639999999996</v>
      </c>
      <c r="X84" s="14">
        <v>2530.5</v>
      </c>
      <c r="Y84" s="14">
        <v>2357.913</v>
      </c>
      <c r="Z84" s="14">
        <v>2407.1190000000001</v>
      </c>
      <c r="AA84" s="14">
        <v>2575.4110000000001</v>
      </c>
      <c r="AB84" s="14">
        <v>3927.402</v>
      </c>
      <c r="AC84" s="14">
        <v>4460.7340000000004</v>
      </c>
      <c r="AD84" s="14">
        <v>4880.0730000000003</v>
      </c>
      <c r="AE84" s="14">
        <v>5122.7879999999996</v>
      </c>
      <c r="AF84" s="14">
        <v>4928.7449999999999</v>
      </c>
      <c r="AG84" s="14">
        <v>2467.7359999999999</v>
      </c>
      <c r="AH84" s="14">
        <v>3847.09</v>
      </c>
      <c r="AI84" s="14">
        <v>3787.2249999999999</v>
      </c>
      <c r="AJ84" s="14">
        <v>3675.259</v>
      </c>
      <c r="AK84" s="14">
        <v>3509.3850000000002</v>
      </c>
      <c r="AL84" s="14">
        <v>3208.7330000000002</v>
      </c>
      <c r="AM84" s="14">
        <v>3655.14</v>
      </c>
      <c r="AN84" s="14">
        <v>3977.6</v>
      </c>
      <c r="AO84" s="14">
        <v>3936.0390000000002</v>
      </c>
      <c r="AP84" s="14">
        <v>4047.373</v>
      </c>
      <c r="AQ84" s="14">
        <v>4298.3909999999996</v>
      </c>
      <c r="AR84" s="14">
        <v>3902.5450000000001</v>
      </c>
      <c r="AS84" s="14">
        <v>3974.904</v>
      </c>
      <c r="AT84" s="14">
        <v>4155.3909999999996</v>
      </c>
      <c r="AU84" s="14">
        <v>3758.0340000000001</v>
      </c>
      <c r="AV84" s="14">
        <v>4177.2979999999998</v>
      </c>
      <c r="AW84" s="14">
        <v>3573.2150000000001</v>
      </c>
      <c r="AX84" s="14">
        <v>3401.4749999999999</v>
      </c>
      <c r="AY84" s="14">
        <v>3474.2730000000001</v>
      </c>
      <c r="AZ84" s="14">
        <v>3743.2069999999999</v>
      </c>
      <c r="BA84" s="14">
        <v>4323.0529999999999</v>
      </c>
      <c r="BB84" s="14">
        <v>4301.7439999999997</v>
      </c>
      <c r="BC84" s="14">
        <v>4536.0079999999998</v>
      </c>
      <c r="BD84" s="14">
        <v>4698.1719999999996</v>
      </c>
      <c r="BE84" s="14">
        <v>4652.5630000000001</v>
      </c>
      <c r="BF84" s="14">
        <v>3533.3829999999998</v>
      </c>
      <c r="BG84" s="14">
        <v>73.933329999999998</v>
      </c>
      <c r="BH84" s="14">
        <v>72.099999999999994</v>
      </c>
      <c r="BI84" s="14">
        <v>70.833340000000007</v>
      </c>
      <c r="BJ84" s="14">
        <v>69.466669999999993</v>
      </c>
      <c r="BK84" s="14">
        <v>68.533330000000007</v>
      </c>
      <c r="BL84" s="14">
        <v>68.666659999999993</v>
      </c>
      <c r="BM84" s="14">
        <v>68.333340000000007</v>
      </c>
      <c r="BN84" s="14">
        <v>69.433329999999998</v>
      </c>
      <c r="BO84" s="14">
        <v>73.566670000000002</v>
      </c>
      <c r="BP84" s="14">
        <v>77.366669999999999</v>
      </c>
      <c r="BQ84" s="14">
        <v>81.233329999999995</v>
      </c>
      <c r="BR84" s="14">
        <v>85.433329999999998</v>
      </c>
      <c r="BS84" s="14">
        <v>89.366669999999999</v>
      </c>
      <c r="BT84" s="14">
        <v>92.666659999999993</v>
      </c>
      <c r="BU84" s="14">
        <v>94.866669999999999</v>
      </c>
      <c r="BV84" s="14">
        <v>96</v>
      </c>
      <c r="BW84" s="14">
        <v>96.233329999999995</v>
      </c>
      <c r="BX84" s="14">
        <v>95.5</v>
      </c>
      <c r="BY84" s="14">
        <v>92.633330000000001</v>
      </c>
      <c r="BZ84" s="14">
        <v>89.133330000000001</v>
      </c>
      <c r="CA84" s="14">
        <v>85.7</v>
      </c>
      <c r="CB84" s="14">
        <v>82.8</v>
      </c>
      <c r="CC84" s="14">
        <v>80.3</v>
      </c>
      <c r="CD84" s="14">
        <v>78.099999999999994</v>
      </c>
      <c r="CE84" s="14">
        <v>12823.78</v>
      </c>
      <c r="CF84" s="14">
        <v>12239.57</v>
      </c>
      <c r="CG84" s="14">
        <v>11836.51</v>
      </c>
      <c r="CH84" s="14">
        <v>8455.5679999999993</v>
      </c>
      <c r="CI84" s="14">
        <v>6202.027</v>
      </c>
      <c r="CJ84" s="14">
        <v>4811.3100000000004</v>
      </c>
      <c r="CK84" s="14">
        <v>3856.0419999999999</v>
      </c>
      <c r="CL84" s="14">
        <v>4495.2179999999998</v>
      </c>
      <c r="CM84" s="14">
        <v>6162.241</v>
      </c>
      <c r="CN84" s="14">
        <v>8861.6489999999994</v>
      </c>
      <c r="CO84" s="14">
        <v>14245.22</v>
      </c>
      <c r="CP84" s="14">
        <v>17742.48</v>
      </c>
      <c r="CQ84" s="14">
        <v>17819.05</v>
      </c>
      <c r="CR84" s="14">
        <v>16196.38</v>
      </c>
      <c r="CS84" s="14">
        <v>15013.06</v>
      </c>
      <c r="CT84" s="14">
        <v>12813.43</v>
      </c>
      <c r="CU84" s="14">
        <v>11835.22</v>
      </c>
      <c r="CV84" s="14">
        <v>12499.76</v>
      </c>
      <c r="CW84" s="14">
        <v>11123.38</v>
      </c>
      <c r="CX84" s="14">
        <v>10661.52</v>
      </c>
      <c r="CY84" s="14">
        <v>10142.09</v>
      </c>
      <c r="CZ84" s="14">
        <v>11068.46</v>
      </c>
      <c r="DA84" s="14">
        <v>13666.89</v>
      </c>
      <c r="DB84" s="14">
        <v>14620.88</v>
      </c>
      <c r="DC84" s="14">
        <v>9383.1409999999996</v>
      </c>
      <c r="DD84" s="14">
        <v>16</v>
      </c>
      <c r="DE84" s="14">
        <v>19</v>
      </c>
      <c r="DF84" s="27">
        <f t="shared" ca="1" si="1"/>
        <v>1188.8294999999994</v>
      </c>
      <c r="DG84" s="14">
        <v>0</v>
      </c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</row>
    <row r="85" spans="1:131" x14ac:dyDescent="0.25">
      <c r="A85" s="14" t="s">
        <v>64</v>
      </c>
      <c r="B85" s="14" t="s">
        <v>63</v>
      </c>
      <c r="C85" s="14" t="s">
        <v>31</v>
      </c>
      <c r="D85" s="14" t="s">
        <v>63</v>
      </c>
      <c r="E85" s="14" t="s">
        <v>63</v>
      </c>
      <c r="F85" s="14" t="s">
        <v>63</v>
      </c>
      <c r="G85" s="14" t="s">
        <v>191</v>
      </c>
      <c r="H85" s="1">
        <v>42243</v>
      </c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D85" s="14">
        <v>16</v>
      </c>
      <c r="DE85" s="14">
        <v>19</v>
      </c>
      <c r="DF85" s="27">
        <f t="shared" ca="1" si="1"/>
        <v>0</v>
      </c>
      <c r="DG85" s="14">
        <v>1</v>
      </c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</row>
    <row r="86" spans="1:131" x14ac:dyDescent="0.25">
      <c r="A86" s="14" t="s">
        <v>64</v>
      </c>
      <c r="B86" s="14" t="s">
        <v>63</v>
      </c>
      <c r="C86" s="14" t="s">
        <v>31</v>
      </c>
      <c r="D86" s="14" t="s">
        <v>63</v>
      </c>
      <c r="E86" s="14" t="s">
        <v>63</v>
      </c>
      <c r="F86" s="14" t="s">
        <v>63</v>
      </c>
      <c r="G86" s="14" t="s">
        <v>191</v>
      </c>
      <c r="H86" s="1">
        <v>42256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D86" s="14">
        <v>16</v>
      </c>
      <c r="DE86" s="14">
        <v>19</v>
      </c>
      <c r="DF86" s="27">
        <f t="shared" ca="1" si="1"/>
        <v>0</v>
      </c>
      <c r="DG86" s="14">
        <v>1</v>
      </c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</row>
    <row r="87" spans="1:131" x14ac:dyDescent="0.25">
      <c r="A87" s="14" t="s">
        <v>64</v>
      </c>
      <c r="B87" s="14" t="s">
        <v>63</v>
      </c>
      <c r="C87" s="14" t="s">
        <v>31</v>
      </c>
      <c r="D87" s="14" t="s">
        <v>63</v>
      </c>
      <c r="E87" s="14" t="s">
        <v>63</v>
      </c>
      <c r="F87" s="14" t="s">
        <v>63</v>
      </c>
      <c r="G87" s="14" t="s">
        <v>191</v>
      </c>
      <c r="H87" s="1">
        <v>42257</v>
      </c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D87" s="14">
        <v>16</v>
      </c>
      <c r="DE87" s="14">
        <v>19</v>
      </c>
      <c r="DF87" s="27">
        <f t="shared" ca="1" si="1"/>
        <v>0</v>
      </c>
      <c r="DG87" s="14">
        <v>1</v>
      </c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</row>
    <row r="88" spans="1:131" x14ac:dyDescent="0.25">
      <c r="A88" s="14" t="s">
        <v>64</v>
      </c>
      <c r="B88" s="14" t="s">
        <v>63</v>
      </c>
      <c r="C88" s="14" t="s">
        <v>31</v>
      </c>
      <c r="D88" s="14" t="s">
        <v>63</v>
      </c>
      <c r="E88" s="14" t="s">
        <v>63</v>
      </c>
      <c r="F88" s="14" t="s">
        <v>63</v>
      </c>
      <c r="G88" s="14" t="s">
        <v>191</v>
      </c>
      <c r="H88" s="1">
        <v>42258</v>
      </c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D88" s="14">
        <v>16</v>
      </c>
      <c r="DE88" s="14">
        <v>19</v>
      </c>
      <c r="DF88" s="27">
        <f t="shared" ca="1" si="1"/>
        <v>0</v>
      </c>
      <c r="DG88" s="14">
        <v>1</v>
      </c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/>
      <c r="DV88" s="14"/>
      <c r="DW88" s="14"/>
      <c r="DX88" s="14"/>
      <c r="DY88" s="14"/>
      <c r="DZ88" s="14"/>
      <c r="EA88" s="14"/>
    </row>
    <row r="89" spans="1:131" x14ac:dyDescent="0.25">
      <c r="A89" s="14" t="s">
        <v>64</v>
      </c>
      <c r="B89" s="14" t="s">
        <v>63</v>
      </c>
      <c r="C89" s="14" t="s">
        <v>31</v>
      </c>
      <c r="D89" s="14" t="s">
        <v>63</v>
      </c>
      <c r="E89" s="14" t="s">
        <v>63</v>
      </c>
      <c r="F89" s="14" t="s">
        <v>63</v>
      </c>
      <c r="G89" s="14" t="s">
        <v>191</v>
      </c>
      <c r="H89" s="1" t="s">
        <v>181</v>
      </c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D89" s="14">
        <v>16</v>
      </c>
      <c r="DE89" s="14">
        <v>19</v>
      </c>
      <c r="DF89" s="27">
        <f t="shared" ca="1" si="1"/>
        <v>0</v>
      </c>
      <c r="DG89" s="14">
        <v>1</v>
      </c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</row>
    <row r="90" spans="1:131" x14ac:dyDescent="0.25">
      <c r="A90" s="14" t="s">
        <v>64</v>
      </c>
      <c r="B90" s="14" t="s">
        <v>63</v>
      </c>
      <c r="C90" s="14" t="s">
        <v>31</v>
      </c>
      <c r="D90" s="14" t="s">
        <v>63</v>
      </c>
      <c r="E90" s="14" t="s">
        <v>63</v>
      </c>
      <c r="F90" s="14" t="s">
        <v>63</v>
      </c>
      <c r="G90" s="14" t="s">
        <v>192</v>
      </c>
      <c r="H90" s="1">
        <v>42163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D90" s="14">
        <v>16</v>
      </c>
      <c r="DE90" s="14">
        <v>19</v>
      </c>
      <c r="DF90" s="27">
        <f t="shared" ca="1" si="1"/>
        <v>0</v>
      </c>
      <c r="DG90" s="14">
        <v>1</v>
      </c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</row>
    <row r="91" spans="1:131" x14ac:dyDescent="0.25">
      <c r="A91" s="14" t="s">
        <v>64</v>
      </c>
      <c r="B91" s="14" t="s">
        <v>63</v>
      </c>
      <c r="C91" s="14" t="s">
        <v>31</v>
      </c>
      <c r="D91" s="14" t="s">
        <v>63</v>
      </c>
      <c r="E91" s="14" t="s">
        <v>63</v>
      </c>
      <c r="F91" s="14" t="s">
        <v>63</v>
      </c>
      <c r="G91" s="14" t="s">
        <v>192</v>
      </c>
      <c r="H91" s="1">
        <v>42167</v>
      </c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D91" s="14">
        <v>16</v>
      </c>
      <c r="DE91" s="14">
        <v>19</v>
      </c>
      <c r="DF91" s="27">
        <f t="shared" ca="1" si="1"/>
        <v>0</v>
      </c>
      <c r="DG91" s="14">
        <v>1</v>
      </c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</row>
    <row r="92" spans="1:131" x14ac:dyDescent="0.25">
      <c r="A92" s="14" t="s">
        <v>64</v>
      </c>
      <c r="B92" s="14" t="s">
        <v>63</v>
      </c>
      <c r="C92" s="14" t="s">
        <v>31</v>
      </c>
      <c r="D92" s="14" t="s">
        <v>63</v>
      </c>
      <c r="E92" s="14" t="s">
        <v>63</v>
      </c>
      <c r="F92" s="14" t="s">
        <v>63</v>
      </c>
      <c r="G92" s="14" t="s">
        <v>192</v>
      </c>
      <c r="H92" s="1">
        <v>42180</v>
      </c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D92" s="14">
        <v>16</v>
      </c>
      <c r="DE92" s="14">
        <v>19</v>
      </c>
      <c r="DF92" s="27">
        <f t="shared" ca="1" si="1"/>
        <v>0</v>
      </c>
      <c r="DG92" s="14">
        <v>1</v>
      </c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</row>
    <row r="93" spans="1:131" x14ac:dyDescent="0.25">
      <c r="A93" s="14" t="s">
        <v>64</v>
      </c>
      <c r="B93" s="14" t="s">
        <v>63</v>
      </c>
      <c r="C93" s="14" t="s">
        <v>31</v>
      </c>
      <c r="D93" s="14" t="s">
        <v>63</v>
      </c>
      <c r="E93" s="14" t="s">
        <v>63</v>
      </c>
      <c r="F93" s="14" t="s">
        <v>63</v>
      </c>
      <c r="G93" s="14" t="s">
        <v>192</v>
      </c>
      <c r="H93" s="1">
        <v>42181</v>
      </c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D93" s="14">
        <v>16</v>
      </c>
      <c r="DE93" s="14">
        <v>19</v>
      </c>
      <c r="DF93" s="27">
        <f t="shared" ca="1" si="1"/>
        <v>0</v>
      </c>
      <c r="DG93" s="14">
        <v>1</v>
      </c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</row>
    <row r="94" spans="1:131" x14ac:dyDescent="0.25">
      <c r="A94" s="14" t="s">
        <v>64</v>
      </c>
      <c r="B94" s="14" t="s">
        <v>63</v>
      </c>
      <c r="C94" s="14" t="s">
        <v>31</v>
      </c>
      <c r="D94" s="14" t="s">
        <v>63</v>
      </c>
      <c r="E94" s="14" t="s">
        <v>63</v>
      </c>
      <c r="F94" s="14" t="s">
        <v>63</v>
      </c>
      <c r="G94" s="14" t="s">
        <v>192</v>
      </c>
      <c r="H94" s="1">
        <v>42185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D94" s="14">
        <v>16</v>
      </c>
      <c r="DE94" s="14">
        <v>19</v>
      </c>
      <c r="DF94" s="27">
        <f t="shared" ca="1" si="1"/>
        <v>0</v>
      </c>
      <c r="DG94" s="14">
        <v>1</v>
      </c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</row>
    <row r="95" spans="1:131" x14ac:dyDescent="0.25">
      <c r="A95" s="14" t="s">
        <v>64</v>
      </c>
      <c r="B95" s="14" t="s">
        <v>63</v>
      </c>
      <c r="C95" s="14" t="s">
        <v>31</v>
      </c>
      <c r="D95" s="14" t="s">
        <v>63</v>
      </c>
      <c r="E95" s="14" t="s">
        <v>63</v>
      </c>
      <c r="F95" s="14" t="s">
        <v>63</v>
      </c>
      <c r="G95" s="14" t="s">
        <v>192</v>
      </c>
      <c r="H95" s="1">
        <v>42186</v>
      </c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D95" s="14">
        <v>16</v>
      </c>
      <c r="DE95" s="14">
        <v>19</v>
      </c>
      <c r="DF95" s="27">
        <f t="shared" ca="1" si="1"/>
        <v>0</v>
      </c>
      <c r="DG95" s="14">
        <v>1</v>
      </c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</row>
    <row r="96" spans="1:131" x14ac:dyDescent="0.25">
      <c r="A96" s="14" t="s">
        <v>64</v>
      </c>
      <c r="B96" s="14" t="s">
        <v>63</v>
      </c>
      <c r="C96" s="14" t="s">
        <v>31</v>
      </c>
      <c r="D96" s="14" t="s">
        <v>63</v>
      </c>
      <c r="E96" s="14" t="s">
        <v>63</v>
      </c>
      <c r="F96" s="14" t="s">
        <v>63</v>
      </c>
      <c r="G96" s="14" t="s">
        <v>192</v>
      </c>
      <c r="H96" s="1">
        <v>42201</v>
      </c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D96" s="14">
        <v>17</v>
      </c>
      <c r="DE96" s="14">
        <v>19</v>
      </c>
      <c r="DF96" s="27">
        <f t="shared" ca="1" si="1"/>
        <v>0</v>
      </c>
      <c r="DG96" s="14">
        <v>1</v>
      </c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</row>
    <row r="97" spans="1:131" x14ac:dyDescent="0.25">
      <c r="A97" s="14" t="s">
        <v>64</v>
      </c>
      <c r="B97" s="14" t="s">
        <v>63</v>
      </c>
      <c r="C97" s="14" t="s">
        <v>31</v>
      </c>
      <c r="D97" s="14" t="s">
        <v>63</v>
      </c>
      <c r="E97" s="14" t="s">
        <v>63</v>
      </c>
      <c r="F97" s="14" t="s">
        <v>63</v>
      </c>
      <c r="G97" s="14" t="s">
        <v>192</v>
      </c>
      <c r="H97" s="1">
        <v>42213</v>
      </c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D97" s="14">
        <v>16</v>
      </c>
      <c r="DE97" s="14">
        <v>19</v>
      </c>
      <c r="DF97" s="27">
        <f t="shared" ca="1" si="1"/>
        <v>0</v>
      </c>
      <c r="DG97" s="14">
        <v>1</v>
      </c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</row>
    <row r="98" spans="1:131" x14ac:dyDescent="0.25">
      <c r="A98" s="14" t="s">
        <v>64</v>
      </c>
      <c r="B98" s="14" t="s">
        <v>63</v>
      </c>
      <c r="C98" s="14" t="s">
        <v>31</v>
      </c>
      <c r="D98" s="14" t="s">
        <v>63</v>
      </c>
      <c r="E98" s="14" t="s">
        <v>63</v>
      </c>
      <c r="F98" s="14" t="s">
        <v>63</v>
      </c>
      <c r="G98" s="14" t="s">
        <v>192</v>
      </c>
      <c r="H98" s="1">
        <v>42214</v>
      </c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D98" s="14">
        <v>16</v>
      </c>
      <c r="DE98" s="14">
        <v>19</v>
      </c>
      <c r="DF98" s="27">
        <f t="shared" ca="1" si="1"/>
        <v>0</v>
      </c>
      <c r="DG98" s="14">
        <v>1</v>
      </c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</row>
    <row r="99" spans="1:131" x14ac:dyDescent="0.25">
      <c r="A99" s="14" t="s">
        <v>64</v>
      </c>
      <c r="B99" s="14" t="s">
        <v>63</v>
      </c>
      <c r="C99" s="14" t="s">
        <v>31</v>
      </c>
      <c r="D99" s="14" t="s">
        <v>63</v>
      </c>
      <c r="E99" s="14" t="s">
        <v>63</v>
      </c>
      <c r="F99" s="14" t="s">
        <v>63</v>
      </c>
      <c r="G99" s="14" t="s">
        <v>192</v>
      </c>
      <c r="H99" s="1">
        <v>42215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D99" s="14">
        <v>16</v>
      </c>
      <c r="DE99" s="14">
        <v>19</v>
      </c>
      <c r="DF99" s="27">
        <f t="shared" ca="1" si="1"/>
        <v>0</v>
      </c>
      <c r="DG99" s="14">
        <v>1</v>
      </c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</row>
    <row r="100" spans="1:131" x14ac:dyDescent="0.25">
      <c r="A100" s="14" t="s">
        <v>64</v>
      </c>
      <c r="B100" s="14" t="s">
        <v>63</v>
      </c>
      <c r="C100" s="14" t="s">
        <v>31</v>
      </c>
      <c r="D100" s="14" t="s">
        <v>63</v>
      </c>
      <c r="E100" s="14" t="s">
        <v>63</v>
      </c>
      <c r="F100" s="14" t="s">
        <v>63</v>
      </c>
      <c r="G100" s="14" t="s">
        <v>192</v>
      </c>
      <c r="H100" s="1">
        <v>42233</v>
      </c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D100" s="14">
        <v>16</v>
      </c>
      <c r="DE100" s="14">
        <v>19</v>
      </c>
      <c r="DF100" s="27">
        <f t="shared" ca="1" si="1"/>
        <v>0</v>
      </c>
      <c r="DG100" s="14">
        <v>1</v>
      </c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</row>
    <row r="101" spans="1:131" x14ac:dyDescent="0.25">
      <c r="A101" s="14" t="s">
        <v>64</v>
      </c>
      <c r="B101" s="14" t="s">
        <v>63</v>
      </c>
      <c r="C101" s="14" t="s">
        <v>31</v>
      </c>
      <c r="D101" s="14" t="s">
        <v>63</v>
      </c>
      <c r="E101" s="14" t="s">
        <v>63</v>
      </c>
      <c r="F101" s="14" t="s">
        <v>63</v>
      </c>
      <c r="G101" s="14" t="s">
        <v>192</v>
      </c>
      <c r="H101" s="1">
        <v>42234</v>
      </c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D101" s="14">
        <v>16</v>
      </c>
      <c r="DE101" s="14">
        <v>19</v>
      </c>
      <c r="DF101" s="27">
        <f t="shared" ca="1" si="1"/>
        <v>0</v>
      </c>
      <c r="DG101" s="14">
        <v>1</v>
      </c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</row>
    <row r="102" spans="1:131" x14ac:dyDescent="0.25">
      <c r="A102" s="14" t="s">
        <v>64</v>
      </c>
      <c r="B102" s="14" t="s">
        <v>63</v>
      </c>
      <c r="C102" s="14" t="s">
        <v>31</v>
      </c>
      <c r="D102" s="14" t="s">
        <v>63</v>
      </c>
      <c r="E102" s="14" t="s">
        <v>63</v>
      </c>
      <c r="F102" s="14" t="s">
        <v>63</v>
      </c>
      <c r="G102" s="14" t="s">
        <v>192</v>
      </c>
      <c r="H102" s="1">
        <v>42242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D102" s="14">
        <v>16</v>
      </c>
      <c r="DE102" s="14">
        <v>19</v>
      </c>
      <c r="DF102" s="27">
        <f t="shared" ca="1" si="1"/>
        <v>0</v>
      </c>
      <c r="DG102" s="14">
        <v>1</v>
      </c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</row>
    <row r="103" spans="1:131" x14ac:dyDescent="0.25">
      <c r="A103" s="14" t="s">
        <v>64</v>
      </c>
      <c r="B103" s="14" t="s">
        <v>63</v>
      </c>
      <c r="C103" s="14" t="s">
        <v>31</v>
      </c>
      <c r="D103" s="14" t="s">
        <v>63</v>
      </c>
      <c r="E103" s="14" t="s">
        <v>63</v>
      </c>
      <c r="F103" s="14" t="s">
        <v>63</v>
      </c>
      <c r="G103" s="14" t="s">
        <v>192</v>
      </c>
      <c r="H103" s="1">
        <v>42243</v>
      </c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D103" s="14">
        <v>16</v>
      </c>
      <c r="DE103" s="14">
        <v>19</v>
      </c>
      <c r="DF103" s="27">
        <f t="shared" ca="1" si="1"/>
        <v>0</v>
      </c>
      <c r="DG103" s="14">
        <v>1</v>
      </c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</row>
    <row r="104" spans="1:131" x14ac:dyDescent="0.25">
      <c r="A104" s="14" t="s">
        <v>64</v>
      </c>
      <c r="B104" s="14" t="s">
        <v>63</v>
      </c>
      <c r="C104" s="14" t="s">
        <v>31</v>
      </c>
      <c r="D104" s="14" t="s">
        <v>63</v>
      </c>
      <c r="E104" s="14" t="s">
        <v>63</v>
      </c>
      <c r="F104" s="14" t="s">
        <v>63</v>
      </c>
      <c r="G104" s="14" t="s">
        <v>192</v>
      </c>
      <c r="H104" s="1">
        <v>42256</v>
      </c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D104" s="14">
        <v>16</v>
      </c>
      <c r="DE104" s="14">
        <v>19</v>
      </c>
      <c r="DF104" s="27">
        <f t="shared" ca="1" si="1"/>
        <v>0</v>
      </c>
      <c r="DG104" s="14">
        <v>1</v>
      </c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</row>
    <row r="105" spans="1:131" x14ac:dyDescent="0.25">
      <c r="A105" s="14" t="s">
        <v>64</v>
      </c>
      <c r="B105" s="14" t="s">
        <v>63</v>
      </c>
      <c r="C105" s="14" t="s">
        <v>31</v>
      </c>
      <c r="D105" s="14" t="s">
        <v>63</v>
      </c>
      <c r="E105" s="14" t="s">
        <v>63</v>
      </c>
      <c r="F105" s="14" t="s">
        <v>63</v>
      </c>
      <c r="G105" s="14" t="s">
        <v>192</v>
      </c>
      <c r="H105" s="1">
        <v>42257</v>
      </c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D105" s="14">
        <v>16</v>
      </c>
      <c r="DE105" s="14">
        <v>19</v>
      </c>
      <c r="DF105" s="27">
        <f t="shared" ca="1" si="1"/>
        <v>0</v>
      </c>
      <c r="DG105" s="14">
        <v>1</v>
      </c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</row>
    <row r="106" spans="1:131" x14ac:dyDescent="0.25">
      <c r="A106" s="14" t="s">
        <v>64</v>
      </c>
      <c r="B106" s="14" t="s">
        <v>63</v>
      </c>
      <c r="C106" s="14" t="s">
        <v>31</v>
      </c>
      <c r="D106" s="14" t="s">
        <v>63</v>
      </c>
      <c r="E106" s="14" t="s">
        <v>63</v>
      </c>
      <c r="F106" s="14" t="s">
        <v>63</v>
      </c>
      <c r="G106" s="14" t="s">
        <v>192</v>
      </c>
      <c r="H106" s="1">
        <v>42258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D106" s="14">
        <v>16</v>
      </c>
      <c r="DE106" s="14">
        <v>19</v>
      </c>
      <c r="DF106" s="27">
        <f t="shared" ca="1" si="1"/>
        <v>0</v>
      </c>
      <c r="DG106" s="14">
        <v>1</v>
      </c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</row>
    <row r="107" spans="1:131" x14ac:dyDescent="0.25">
      <c r="A107" s="14" t="s">
        <v>64</v>
      </c>
      <c r="B107" s="14" t="s">
        <v>63</v>
      </c>
      <c r="C107" s="14" t="s">
        <v>31</v>
      </c>
      <c r="D107" s="14" t="s">
        <v>63</v>
      </c>
      <c r="E107" s="14" t="s">
        <v>63</v>
      </c>
      <c r="F107" s="14" t="s">
        <v>63</v>
      </c>
      <c r="G107" s="14" t="s">
        <v>192</v>
      </c>
      <c r="H107" s="1" t="s">
        <v>181</v>
      </c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D107" s="14">
        <v>16</v>
      </c>
      <c r="DE107" s="14">
        <v>19</v>
      </c>
      <c r="DF107" s="27">
        <f t="shared" ca="1" si="1"/>
        <v>0</v>
      </c>
      <c r="DG107" s="14">
        <v>1</v>
      </c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</row>
    <row r="108" spans="1:131" x14ac:dyDescent="0.25">
      <c r="A108" s="14" t="s">
        <v>64</v>
      </c>
      <c r="B108" s="14" t="s">
        <v>63</v>
      </c>
      <c r="C108" s="14" t="s">
        <v>33</v>
      </c>
      <c r="D108" s="14" t="s">
        <v>63</v>
      </c>
      <c r="E108" s="14" t="s">
        <v>63</v>
      </c>
      <c r="F108" s="14" t="s">
        <v>63</v>
      </c>
      <c r="G108" s="14" t="s">
        <v>191</v>
      </c>
      <c r="H108" s="1">
        <v>42167</v>
      </c>
      <c r="I108" s="14">
        <v>1264.4100000000001</v>
      </c>
      <c r="J108" s="14">
        <v>1241.751</v>
      </c>
      <c r="K108" s="14">
        <v>1218.606</v>
      </c>
      <c r="L108" s="14">
        <v>1219.0830000000001</v>
      </c>
      <c r="M108" s="14">
        <v>1215.0129999999999</v>
      </c>
      <c r="N108" s="14">
        <v>1345.7529999999999</v>
      </c>
      <c r="O108" s="14">
        <v>1806.2840000000001</v>
      </c>
      <c r="P108" s="14">
        <v>1978.366</v>
      </c>
      <c r="Q108" s="14">
        <v>2116.9079999999999</v>
      </c>
      <c r="R108" s="14">
        <v>2535.5929999999998</v>
      </c>
      <c r="S108" s="14">
        <v>3690.1489999999999</v>
      </c>
      <c r="T108" s="14">
        <v>3962.9380000000001</v>
      </c>
      <c r="U108" s="14">
        <v>4107.4260000000004</v>
      </c>
      <c r="V108" s="14">
        <v>4246.9080000000004</v>
      </c>
      <c r="W108" s="14">
        <v>4319.9750000000004</v>
      </c>
      <c r="X108" s="14">
        <v>3690.7890000000002</v>
      </c>
      <c r="Y108" s="14">
        <v>4008.21</v>
      </c>
      <c r="Z108" s="14">
        <v>4037.87</v>
      </c>
      <c r="AA108" s="14">
        <v>4190.6940000000004</v>
      </c>
      <c r="AB108" s="14">
        <v>3862.9270000000001</v>
      </c>
      <c r="AC108" s="14">
        <v>3709.8380000000002</v>
      </c>
      <c r="AD108" s="14">
        <v>2695.5709999999999</v>
      </c>
      <c r="AE108" s="14">
        <v>1724.787</v>
      </c>
      <c r="AF108" s="14">
        <v>1470.501</v>
      </c>
      <c r="AG108" s="14">
        <v>3981.8910000000001</v>
      </c>
      <c r="AH108" s="14">
        <v>1282.117</v>
      </c>
      <c r="AI108" s="14">
        <v>1276.066</v>
      </c>
      <c r="AJ108" s="14">
        <v>1263.3</v>
      </c>
      <c r="AK108" s="14">
        <v>1267.6959999999999</v>
      </c>
      <c r="AL108" s="14">
        <v>1248.251</v>
      </c>
      <c r="AM108" s="14">
        <v>1340.598</v>
      </c>
      <c r="AN108" s="14">
        <v>1769.172</v>
      </c>
      <c r="AO108" s="14">
        <v>1950.0219999999999</v>
      </c>
      <c r="AP108" s="14">
        <v>2116.3290000000002</v>
      </c>
      <c r="AQ108" s="14">
        <v>2508.4830000000002</v>
      </c>
      <c r="AR108" s="14">
        <v>3622.1129999999998</v>
      </c>
      <c r="AS108" s="14">
        <v>3932.9639999999999</v>
      </c>
      <c r="AT108" s="14">
        <v>4093.049</v>
      </c>
      <c r="AU108" s="14">
        <v>4241.3010000000004</v>
      </c>
      <c r="AV108" s="14">
        <v>4314.5349999999999</v>
      </c>
      <c r="AW108" s="14">
        <v>4406.7349999999997</v>
      </c>
      <c r="AX108" s="14">
        <v>4415.6130000000003</v>
      </c>
      <c r="AY108" s="14">
        <v>4403.5889999999999</v>
      </c>
      <c r="AZ108" s="14">
        <v>4132.5839999999998</v>
      </c>
      <c r="BA108" s="14">
        <v>3820.2739999999999</v>
      </c>
      <c r="BB108" s="14">
        <v>3669.998</v>
      </c>
      <c r="BC108" s="14">
        <v>2658.2959999999998</v>
      </c>
      <c r="BD108" s="14">
        <v>1759.806</v>
      </c>
      <c r="BE108" s="14">
        <v>1508.2460000000001</v>
      </c>
      <c r="BF108" s="14">
        <v>4332.9870000000001</v>
      </c>
      <c r="BG108" s="14">
        <v>64.621219999999994</v>
      </c>
      <c r="BH108" s="14">
        <v>63.878790000000002</v>
      </c>
      <c r="BI108" s="14">
        <v>62.878790000000002</v>
      </c>
      <c r="BJ108" s="14">
        <v>61.909089999999999</v>
      </c>
      <c r="BK108" s="14">
        <v>61.378790000000002</v>
      </c>
      <c r="BL108" s="14">
        <v>60.818179999999998</v>
      </c>
      <c r="BM108" s="14">
        <v>61.30303</v>
      </c>
      <c r="BN108" s="14">
        <v>63.378790000000002</v>
      </c>
      <c r="BO108" s="14">
        <v>66.772729999999996</v>
      </c>
      <c r="BP108" s="14">
        <v>70.772729999999996</v>
      </c>
      <c r="BQ108" s="14">
        <v>74.833340000000007</v>
      </c>
      <c r="BR108" s="14">
        <v>78.5</v>
      </c>
      <c r="BS108" s="14">
        <v>80.954539999999994</v>
      </c>
      <c r="BT108" s="14">
        <v>82.106059999999999</v>
      </c>
      <c r="BU108" s="14">
        <v>83.303030000000007</v>
      </c>
      <c r="BV108" s="14">
        <v>84.242419999999996</v>
      </c>
      <c r="BW108" s="14">
        <v>84.590909999999994</v>
      </c>
      <c r="BX108" s="14">
        <v>83.606059999999999</v>
      </c>
      <c r="BY108" s="14">
        <v>80.969700000000003</v>
      </c>
      <c r="BZ108" s="14">
        <v>77.636359999999996</v>
      </c>
      <c r="CA108" s="14">
        <v>73.469700000000003</v>
      </c>
      <c r="CB108" s="14">
        <v>70.803030000000007</v>
      </c>
      <c r="CC108" s="14">
        <v>68.727270000000004</v>
      </c>
      <c r="CD108" s="14">
        <v>67.348489999999998</v>
      </c>
      <c r="CE108" s="14">
        <v>717.43449999999996</v>
      </c>
      <c r="CF108" s="14">
        <v>548.06370000000004</v>
      </c>
      <c r="CG108" s="14">
        <v>493.27159999999998</v>
      </c>
      <c r="CH108" s="14">
        <v>437.03590000000003</v>
      </c>
      <c r="CI108" s="14">
        <v>391.42989999999998</v>
      </c>
      <c r="CJ108" s="14">
        <v>536.45770000000005</v>
      </c>
      <c r="CK108" s="14">
        <v>532.33619999999996</v>
      </c>
      <c r="CL108" s="14">
        <v>222.2227</v>
      </c>
      <c r="CM108" s="14">
        <v>202.50360000000001</v>
      </c>
      <c r="CN108" s="14">
        <v>322.6927</v>
      </c>
      <c r="CO108" s="14">
        <v>667.93039999999996</v>
      </c>
      <c r="CP108" s="14">
        <v>344.3775</v>
      </c>
      <c r="CQ108" s="14">
        <v>373.46179999999998</v>
      </c>
      <c r="CR108" s="14">
        <v>378.45400000000001</v>
      </c>
      <c r="CS108" s="14">
        <v>396.11599999999999</v>
      </c>
      <c r="CT108" s="14">
        <v>453.72149999999999</v>
      </c>
      <c r="CU108" s="14">
        <v>428.1737</v>
      </c>
      <c r="CV108" s="14">
        <v>367.60829999999999</v>
      </c>
      <c r="CW108" s="14">
        <v>333.91919999999999</v>
      </c>
      <c r="CX108" s="14">
        <v>345.4307</v>
      </c>
      <c r="CY108" s="14">
        <v>1023.088</v>
      </c>
      <c r="CZ108" s="14">
        <v>1055.8240000000001</v>
      </c>
      <c r="DA108" s="14">
        <v>1341.34</v>
      </c>
      <c r="DB108" s="14">
        <v>1191.519</v>
      </c>
      <c r="DC108" s="14">
        <v>303.78140000000002</v>
      </c>
      <c r="DD108" s="14">
        <v>16</v>
      </c>
      <c r="DE108" s="14">
        <v>19</v>
      </c>
      <c r="DF108" s="27">
        <f t="shared" ca="1" si="1"/>
        <v>403.22725000000082</v>
      </c>
      <c r="DG108" s="14">
        <v>0</v>
      </c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</row>
    <row r="109" spans="1:131" x14ac:dyDescent="0.25">
      <c r="A109" s="14" t="s">
        <v>64</v>
      </c>
      <c r="B109" s="14" t="s">
        <v>63</v>
      </c>
      <c r="C109" s="14" t="s">
        <v>33</v>
      </c>
      <c r="D109" s="14" t="s">
        <v>63</v>
      </c>
      <c r="E109" s="14" t="s">
        <v>63</v>
      </c>
      <c r="F109" s="14" t="s">
        <v>63</v>
      </c>
      <c r="G109" s="14" t="s">
        <v>191</v>
      </c>
      <c r="H109" s="1">
        <v>42180</v>
      </c>
      <c r="I109" s="14">
        <v>1253.3810000000001</v>
      </c>
      <c r="J109" s="14">
        <v>1189.3969999999999</v>
      </c>
      <c r="K109" s="14">
        <v>1180.0719999999999</v>
      </c>
      <c r="L109" s="14">
        <v>1182.732</v>
      </c>
      <c r="M109" s="14">
        <v>1156.3530000000001</v>
      </c>
      <c r="N109" s="14">
        <v>1342.8520000000001</v>
      </c>
      <c r="O109" s="14">
        <v>1683.3530000000001</v>
      </c>
      <c r="P109" s="14">
        <v>1947.7539999999999</v>
      </c>
      <c r="Q109" s="14">
        <v>2132.2919999999999</v>
      </c>
      <c r="R109" s="14">
        <v>2530.7510000000002</v>
      </c>
      <c r="S109" s="14">
        <v>3749.5459999999998</v>
      </c>
      <c r="T109" s="14">
        <v>4043.578</v>
      </c>
      <c r="U109" s="14">
        <v>4231.3999999999996</v>
      </c>
      <c r="V109" s="14">
        <v>4352.9989999999998</v>
      </c>
      <c r="W109" s="14">
        <v>4444.2120000000004</v>
      </c>
      <c r="X109" s="14">
        <v>3742.607</v>
      </c>
      <c r="Y109" s="14">
        <v>3952.4189999999999</v>
      </c>
      <c r="Z109" s="14">
        <v>3946.3560000000002</v>
      </c>
      <c r="AA109" s="14">
        <v>4265.7219999999998</v>
      </c>
      <c r="AB109" s="14">
        <v>3941.0790000000002</v>
      </c>
      <c r="AC109" s="14">
        <v>3775.7020000000002</v>
      </c>
      <c r="AD109" s="14">
        <v>2787.41</v>
      </c>
      <c r="AE109" s="14">
        <v>1766.644</v>
      </c>
      <c r="AF109" s="14">
        <v>1339.0229999999999</v>
      </c>
      <c r="AG109" s="14">
        <v>3976.7759999999998</v>
      </c>
      <c r="AH109" s="14">
        <v>1268.7809999999999</v>
      </c>
      <c r="AI109" s="14">
        <v>1223.8810000000001</v>
      </c>
      <c r="AJ109" s="14">
        <v>1216.8430000000001</v>
      </c>
      <c r="AK109" s="14">
        <v>1210.682</v>
      </c>
      <c r="AL109" s="14">
        <v>1172.134</v>
      </c>
      <c r="AM109" s="14">
        <v>1329.172</v>
      </c>
      <c r="AN109" s="14">
        <v>1653.5309999999999</v>
      </c>
      <c r="AO109" s="14">
        <v>1931.8109999999999</v>
      </c>
      <c r="AP109" s="14">
        <v>2135.547</v>
      </c>
      <c r="AQ109" s="14">
        <v>2517.6669999999999</v>
      </c>
      <c r="AR109" s="14">
        <v>3676.8580000000002</v>
      </c>
      <c r="AS109" s="14">
        <v>4014.4859999999999</v>
      </c>
      <c r="AT109" s="14">
        <v>4220.0820000000003</v>
      </c>
      <c r="AU109" s="14">
        <v>4358.2910000000002</v>
      </c>
      <c r="AV109" s="14">
        <v>4442.5290000000005</v>
      </c>
      <c r="AW109" s="14">
        <v>4471.308</v>
      </c>
      <c r="AX109" s="14">
        <v>4355.0479999999998</v>
      </c>
      <c r="AY109" s="14">
        <v>4300.5360000000001</v>
      </c>
      <c r="AZ109" s="14">
        <v>4185.2809999999999</v>
      </c>
      <c r="BA109" s="14">
        <v>3891.623</v>
      </c>
      <c r="BB109" s="14">
        <v>3713.4490000000001</v>
      </c>
      <c r="BC109" s="14">
        <v>2742.1529999999998</v>
      </c>
      <c r="BD109" s="14">
        <v>1812.4680000000001</v>
      </c>
      <c r="BE109" s="14">
        <v>1383.6849999999999</v>
      </c>
      <c r="BF109" s="14">
        <v>4323.5</v>
      </c>
      <c r="BG109" s="14">
        <v>64.924239999999998</v>
      </c>
      <c r="BH109" s="14">
        <v>64.333340000000007</v>
      </c>
      <c r="BI109" s="14">
        <v>63.681820000000002</v>
      </c>
      <c r="BJ109" s="14">
        <v>62.590910000000001</v>
      </c>
      <c r="BK109" s="14">
        <v>61.939390000000003</v>
      </c>
      <c r="BL109" s="14">
        <v>61.636360000000003</v>
      </c>
      <c r="BM109" s="14">
        <v>62.181820000000002</v>
      </c>
      <c r="BN109" s="14">
        <v>65.196969999999993</v>
      </c>
      <c r="BO109" s="14">
        <v>69.121219999999994</v>
      </c>
      <c r="BP109" s="14">
        <v>73.212119999999999</v>
      </c>
      <c r="BQ109" s="14">
        <v>76.848489999999998</v>
      </c>
      <c r="BR109" s="14">
        <v>80.196969999999993</v>
      </c>
      <c r="BS109" s="14">
        <v>83.121219999999994</v>
      </c>
      <c r="BT109" s="14">
        <v>85.348489999999998</v>
      </c>
      <c r="BU109" s="14">
        <v>86.560609999999997</v>
      </c>
      <c r="BV109" s="14">
        <v>87.060609999999997</v>
      </c>
      <c r="BW109" s="14">
        <v>86.439390000000003</v>
      </c>
      <c r="BX109" s="14">
        <v>85.287880000000001</v>
      </c>
      <c r="BY109" s="14">
        <v>83.439390000000003</v>
      </c>
      <c r="BZ109" s="14">
        <v>79.742419999999996</v>
      </c>
      <c r="CA109" s="14">
        <v>75.530299999999997</v>
      </c>
      <c r="CB109" s="14">
        <v>72.742419999999996</v>
      </c>
      <c r="CC109" s="14">
        <v>70.787880000000001</v>
      </c>
      <c r="CD109" s="14">
        <v>69.545460000000006</v>
      </c>
      <c r="CE109" s="14">
        <v>620.197</v>
      </c>
      <c r="CF109" s="14">
        <v>552.63369999999998</v>
      </c>
      <c r="CG109" s="14">
        <v>429.6807</v>
      </c>
      <c r="CH109" s="14">
        <v>424.9622</v>
      </c>
      <c r="CI109" s="14">
        <v>369.78829999999999</v>
      </c>
      <c r="CJ109" s="14">
        <v>509.23630000000003</v>
      </c>
      <c r="CK109" s="14">
        <v>483.31259999999997</v>
      </c>
      <c r="CL109" s="14">
        <v>183.94380000000001</v>
      </c>
      <c r="CM109" s="14">
        <v>177.08439999999999</v>
      </c>
      <c r="CN109" s="14">
        <v>280.03379999999999</v>
      </c>
      <c r="CO109" s="14">
        <v>633.49630000000002</v>
      </c>
      <c r="CP109" s="14">
        <v>293.6703</v>
      </c>
      <c r="CQ109" s="14">
        <v>278.92570000000001</v>
      </c>
      <c r="CR109" s="14">
        <v>274.30410000000001</v>
      </c>
      <c r="CS109" s="14">
        <v>307.91180000000003</v>
      </c>
      <c r="CT109" s="14">
        <v>365.89389999999997</v>
      </c>
      <c r="CU109" s="14">
        <v>328.48410000000001</v>
      </c>
      <c r="CV109" s="14">
        <v>316.51209999999998</v>
      </c>
      <c r="CW109" s="14">
        <v>315.60939999999999</v>
      </c>
      <c r="CX109" s="14">
        <v>364.47210000000001</v>
      </c>
      <c r="CY109" s="14">
        <v>1003.256</v>
      </c>
      <c r="CZ109" s="14">
        <v>964.64559999999994</v>
      </c>
      <c r="DA109" s="14">
        <v>1155.9110000000001</v>
      </c>
      <c r="DB109" s="14">
        <v>1139.364</v>
      </c>
      <c r="DC109" s="14">
        <v>251.99709999999999</v>
      </c>
      <c r="DD109" s="14">
        <v>16</v>
      </c>
      <c r="DE109" s="14">
        <v>19</v>
      </c>
      <c r="DF109" s="27">
        <f t="shared" ca="1" si="1"/>
        <v>415.57924999999977</v>
      </c>
      <c r="DG109" s="14">
        <v>0</v>
      </c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</row>
    <row r="110" spans="1:131" x14ac:dyDescent="0.25">
      <c r="A110" s="14" t="s">
        <v>64</v>
      </c>
      <c r="B110" s="14" t="s">
        <v>63</v>
      </c>
      <c r="C110" s="14" t="s">
        <v>33</v>
      </c>
      <c r="D110" s="14" t="s">
        <v>63</v>
      </c>
      <c r="E110" s="14" t="s">
        <v>63</v>
      </c>
      <c r="F110" s="14" t="s">
        <v>63</v>
      </c>
      <c r="G110" s="14" t="s">
        <v>191</v>
      </c>
      <c r="H110" s="1">
        <v>42181</v>
      </c>
      <c r="I110" s="14">
        <v>1185.393</v>
      </c>
      <c r="J110" s="14">
        <v>1157.636</v>
      </c>
      <c r="K110" s="14">
        <v>1120.511</v>
      </c>
      <c r="L110" s="14">
        <v>1118.3130000000001</v>
      </c>
      <c r="M110" s="14">
        <v>1119.308</v>
      </c>
      <c r="N110" s="14">
        <v>1441.377</v>
      </c>
      <c r="O110" s="14">
        <v>1865.4169999999999</v>
      </c>
      <c r="P110" s="14">
        <v>1989.2080000000001</v>
      </c>
      <c r="Q110" s="14">
        <v>2133.4160000000002</v>
      </c>
      <c r="R110" s="14">
        <v>2542.3040000000001</v>
      </c>
      <c r="S110" s="14">
        <v>3614.1109999999999</v>
      </c>
      <c r="T110" s="14">
        <v>3899.7060000000001</v>
      </c>
      <c r="U110" s="14">
        <v>4049.308</v>
      </c>
      <c r="V110" s="14">
        <v>4154.5730000000003</v>
      </c>
      <c r="W110" s="14">
        <v>4226.4539999999997</v>
      </c>
      <c r="X110" s="14">
        <v>3494.308</v>
      </c>
      <c r="Y110" s="14">
        <v>3781.047</v>
      </c>
      <c r="Z110" s="14">
        <v>3723.8270000000002</v>
      </c>
      <c r="AA110" s="14">
        <v>3954.0619999999999</v>
      </c>
      <c r="AB110" s="14">
        <v>3684.7069999999999</v>
      </c>
      <c r="AC110" s="14">
        <v>3525.393</v>
      </c>
      <c r="AD110" s="14">
        <v>2613.317</v>
      </c>
      <c r="AE110" s="14">
        <v>1568.875</v>
      </c>
      <c r="AF110" s="14">
        <v>1261.8699999999999</v>
      </c>
      <c r="AG110" s="14">
        <v>3738.3110000000001</v>
      </c>
      <c r="AH110" s="14">
        <v>1200.5899999999999</v>
      </c>
      <c r="AI110" s="14">
        <v>1181.7449999999999</v>
      </c>
      <c r="AJ110" s="14">
        <v>1147.653</v>
      </c>
      <c r="AK110" s="14">
        <v>1139.6849999999999</v>
      </c>
      <c r="AL110" s="14">
        <v>1120.558</v>
      </c>
      <c r="AM110" s="14">
        <v>1435.463</v>
      </c>
      <c r="AN110" s="14">
        <v>1846.635</v>
      </c>
      <c r="AO110" s="14">
        <v>1958.692</v>
      </c>
      <c r="AP110" s="14">
        <v>2120.9059999999999</v>
      </c>
      <c r="AQ110" s="14">
        <v>2531.6570000000002</v>
      </c>
      <c r="AR110" s="14">
        <v>3551.355</v>
      </c>
      <c r="AS110" s="14">
        <v>3853.5509999999999</v>
      </c>
      <c r="AT110" s="14">
        <v>4037.5430000000001</v>
      </c>
      <c r="AU110" s="14">
        <v>4154.6940000000004</v>
      </c>
      <c r="AV110" s="14">
        <v>4209.0659999999998</v>
      </c>
      <c r="AW110" s="14">
        <v>4130.0609999999997</v>
      </c>
      <c r="AX110" s="14">
        <v>4137.6139999999996</v>
      </c>
      <c r="AY110" s="14">
        <v>4063.4450000000002</v>
      </c>
      <c r="AZ110" s="14">
        <v>3922.4940000000001</v>
      </c>
      <c r="BA110" s="14">
        <v>3667.5320000000002</v>
      </c>
      <c r="BB110" s="14">
        <v>3508.3229999999999</v>
      </c>
      <c r="BC110" s="14">
        <v>2591.9650000000001</v>
      </c>
      <c r="BD110" s="14">
        <v>1619.8030000000001</v>
      </c>
      <c r="BE110" s="14">
        <v>1321.713</v>
      </c>
      <c r="BF110" s="14">
        <v>4066.4549999999999</v>
      </c>
      <c r="BG110" s="14">
        <v>68.046880000000002</v>
      </c>
      <c r="BH110" s="14">
        <v>66.828130000000002</v>
      </c>
      <c r="BI110" s="14">
        <v>65.734380000000002</v>
      </c>
      <c r="BJ110" s="14">
        <v>64.640630000000002</v>
      </c>
      <c r="BK110" s="14">
        <v>64.125</v>
      </c>
      <c r="BL110" s="14">
        <v>63.453130000000002</v>
      </c>
      <c r="BM110" s="14">
        <v>63.71875</v>
      </c>
      <c r="BN110" s="14">
        <v>65.734380000000002</v>
      </c>
      <c r="BO110" s="14">
        <v>68.5</v>
      </c>
      <c r="BP110" s="14">
        <v>72.25</v>
      </c>
      <c r="BQ110" s="14">
        <v>75.734380000000002</v>
      </c>
      <c r="BR110" s="14">
        <v>78.625</v>
      </c>
      <c r="BS110" s="14">
        <v>80.578130000000002</v>
      </c>
      <c r="BT110" s="14">
        <v>82.1875</v>
      </c>
      <c r="BU110" s="14">
        <v>83.125</v>
      </c>
      <c r="BV110" s="14">
        <v>82.953130000000002</v>
      </c>
      <c r="BW110" s="14">
        <v>81.6875</v>
      </c>
      <c r="BX110" s="14">
        <v>80.171880000000002</v>
      </c>
      <c r="BY110" s="14">
        <v>77.65625</v>
      </c>
      <c r="BZ110" s="14">
        <v>74.09375</v>
      </c>
      <c r="CA110" s="14">
        <v>70.515630000000002</v>
      </c>
      <c r="CB110" s="14">
        <v>68.125</v>
      </c>
      <c r="CC110" s="14">
        <v>66.546880000000002</v>
      </c>
      <c r="CD110" s="14">
        <v>65.46875</v>
      </c>
      <c r="CE110" s="14">
        <v>630.68629999999996</v>
      </c>
      <c r="CF110" s="14">
        <v>559.41989999999998</v>
      </c>
      <c r="CG110" s="14">
        <v>458.37169999999998</v>
      </c>
      <c r="CH110" s="14">
        <v>411.09949999999998</v>
      </c>
      <c r="CI110" s="14">
        <v>382.1635</v>
      </c>
      <c r="CJ110" s="14">
        <v>525.70510000000002</v>
      </c>
      <c r="CK110" s="14">
        <v>609.50779999999997</v>
      </c>
      <c r="CL110" s="14">
        <v>218.30240000000001</v>
      </c>
      <c r="CM110" s="14">
        <v>254.679</v>
      </c>
      <c r="CN110" s="14">
        <v>384.76</v>
      </c>
      <c r="CO110" s="14">
        <v>746.20349999999996</v>
      </c>
      <c r="CP110" s="14">
        <v>374.9357</v>
      </c>
      <c r="CQ110" s="14">
        <v>328.7079</v>
      </c>
      <c r="CR110" s="14">
        <v>307.04989999999998</v>
      </c>
      <c r="CS110" s="14">
        <v>314.61250000000001</v>
      </c>
      <c r="CT110" s="14">
        <v>383.67680000000001</v>
      </c>
      <c r="CU110" s="14">
        <v>423.99709999999999</v>
      </c>
      <c r="CV110" s="14">
        <v>440.61700000000002</v>
      </c>
      <c r="CW110" s="14">
        <v>419.86290000000002</v>
      </c>
      <c r="CX110" s="14">
        <v>413.17039999999997</v>
      </c>
      <c r="CY110" s="14">
        <v>1225.934</v>
      </c>
      <c r="CZ110" s="14">
        <v>1111.6980000000001</v>
      </c>
      <c r="DA110" s="14">
        <v>1381.127</v>
      </c>
      <c r="DB110" s="14">
        <v>1130.5070000000001</v>
      </c>
      <c r="DC110" s="14">
        <v>335.15710000000001</v>
      </c>
      <c r="DD110" s="14">
        <v>16</v>
      </c>
      <c r="DE110" s="14">
        <v>19</v>
      </c>
      <c r="DF110" s="27">
        <f t="shared" ca="1" si="1"/>
        <v>396.73550000000023</v>
      </c>
      <c r="DG110" s="14">
        <v>0</v>
      </c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</row>
    <row r="111" spans="1:131" x14ac:dyDescent="0.25">
      <c r="A111" s="14" t="s">
        <v>64</v>
      </c>
      <c r="B111" s="14" t="s">
        <v>63</v>
      </c>
      <c r="C111" s="14" t="s">
        <v>33</v>
      </c>
      <c r="D111" s="14" t="s">
        <v>63</v>
      </c>
      <c r="E111" s="14" t="s">
        <v>63</v>
      </c>
      <c r="F111" s="14" t="s">
        <v>63</v>
      </c>
      <c r="G111" s="14" t="s">
        <v>191</v>
      </c>
      <c r="H111" s="1">
        <v>42185</v>
      </c>
      <c r="I111" s="14">
        <v>1251.1199999999999</v>
      </c>
      <c r="J111" s="14">
        <v>1244.2249999999999</v>
      </c>
      <c r="K111" s="14">
        <v>1196.1469999999999</v>
      </c>
      <c r="L111" s="14">
        <v>1141.4690000000001</v>
      </c>
      <c r="M111" s="14">
        <v>1139.7639999999999</v>
      </c>
      <c r="N111" s="14">
        <v>1378.8</v>
      </c>
      <c r="O111" s="14">
        <v>1847.8489999999999</v>
      </c>
      <c r="P111" s="14">
        <v>2038.951</v>
      </c>
      <c r="Q111" s="14">
        <v>2201.672</v>
      </c>
      <c r="R111" s="14">
        <v>2666.56</v>
      </c>
      <c r="S111" s="14">
        <v>3918.3609999999999</v>
      </c>
      <c r="T111" s="14">
        <v>4141.5460000000003</v>
      </c>
      <c r="U111" s="14">
        <v>4334.5590000000002</v>
      </c>
      <c r="V111" s="14">
        <v>4534.2049999999999</v>
      </c>
      <c r="W111" s="14">
        <v>4638.2669999999998</v>
      </c>
      <c r="X111" s="14">
        <v>3811.02</v>
      </c>
      <c r="Y111" s="14">
        <v>4154.63</v>
      </c>
      <c r="Z111" s="14">
        <v>4319.6480000000001</v>
      </c>
      <c r="AA111" s="14">
        <v>4579.5590000000002</v>
      </c>
      <c r="AB111" s="14">
        <v>4151.1869999999999</v>
      </c>
      <c r="AC111" s="14">
        <v>3959.26</v>
      </c>
      <c r="AD111" s="14">
        <v>2885.64</v>
      </c>
      <c r="AE111" s="14">
        <v>1650.864</v>
      </c>
      <c r="AF111" s="14">
        <v>1261.915</v>
      </c>
      <c r="AG111" s="14">
        <v>4216.2139999999999</v>
      </c>
      <c r="AH111" s="14">
        <v>1247.08</v>
      </c>
      <c r="AI111" s="14">
        <v>1265.0630000000001</v>
      </c>
      <c r="AJ111" s="14">
        <v>1221.4860000000001</v>
      </c>
      <c r="AK111" s="14">
        <v>1163.354</v>
      </c>
      <c r="AL111" s="14">
        <v>1156.6980000000001</v>
      </c>
      <c r="AM111" s="14">
        <v>1374.576</v>
      </c>
      <c r="AN111" s="14">
        <v>1818.8320000000001</v>
      </c>
      <c r="AO111" s="14">
        <v>2025.9</v>
      </c>
      <c r="AP111" s="14">
        <v>2216.84</v>
      </c>
      <c r="AQ111" s="14">
        <v>2655.5070000000001</v>
      </c>
      <c r="AR111" s="14">
        <v>3864.6750000000002</v>
      </c>
      <c r="AS111" s="14">
        <v>4113.2039999999997</v>
      </c>
      <c r="AT111" s="14">
        <v>4321.7539999999999</v>
      </c>
      <c r="AU111" s="14">
        <v>4541.0510000000004</v>
      </c>
      <c r="AV111" s="14">
        <v>4651.7349999999997</v>
      </c>
      <c r="AW111" s="14">
        <v>4653.1540000000005</v>
      </c>
      <c r="AX111" s="14">
        <v>4596.9009999999998</v>
      </c>
      <c r="AY111" s="14">
        <v>4688.6279999999997</v>
      </c>
      <c r="AZ111" s="14">
        <v>4452.4859999999999</v>
      </c>
      <c r="BA111" s="14">
        <v>4117.0439999999999</v>
      </c>
      <c r="BB111" s="14">
        <v>3876.92</v>
      </c>
      <c r="BC111" s="14">
        <v>2822.5729999999999</v>
      </c>
      <c r="BD111" s="14">
        <v>1676.316</v>
      </c>
      <c r="BE111" s="14">
        <v>1274.414</v>
      </c>
      <c r="BF111" s="14">
        <v>4587.9830000000002</v>
      </c>
      <c r="BG111" s="14">
        <v>66.439390000000003</v>
      </c>
      <c r="BH111" s="14">
        <v>65.409090000000006</v>
      </c>
      <c r="BI111" s="14">
        <v>64.727270000000004</v>
      </c>
      <c r="BJ111" s="14">
        <v>63.969700000000003</v>
      </c>
      <c r="BK111" s="14">
        <v>63.227269999999997</v>
      </c>
      <c r="BL111" s="14">
        <v>62.575760000000002</v>
      </c>
      <c r="BM111" s="14">
        <v>63.075760000000002</v>
      </c>
      <c r="BN111" s="14">
        <v>65.681820000000002</v>
      </c>
      <c r="BO111" s="14">
        <v>69.484849999999994</v>
      </c>
      <c r="BP111" s="14">
        <v>73.696969999999993</v>
      </c>
      <c r="BQ111" s="14">
        <v>77.893940000000001</v>
      </c>
      <c r="BR111" s="14">
        <v>81.606059999999999</v>
      </c>
      <c r="BS111" s="14">
        <v>84.939390000000003</v>
      </c>
      <c r="BT111" s="14">
        <v>87.681820000000002</v>
      </c>
      <c r="BU111" s="14">
        <v>89.5</v>
      </c>
      <c r="BV111" s="14">
        <v>90.5</v>
      </c>
      <c r="BW111" s="14">
        <v>90.106059999999999</v>
      </c>
      <c r="BX111" s="14">
        <v>89.272729999999996</v>
      </c>
      <c r="BY111" s="14">
        <v>86.878780000000006</v>
      </c>
      <c r="BZ111" s="14">
        <v>82.969700000000003</v>
      </c>
      <c r="CA111" s="14">
        <v>78.666659999999993</v>
      </c>
      <c r="CB111" s="14">
        <v>75.469700000000003</v>
      </c>
      <c r="CC111" s="14">
        <v>73.151510000000002</v>
      </c>
      <c r="CD111" s="14">
        <v>71.666659999999993</v>
      </c>
      <c r="CE111" s="14">
        <v>954.89549999999997</v>
      </c>
      <c r="CF111" s="14">
        <v>744.72260000000006</v>
      </c>
      <c r="CG111" s="14">
        <v>605.76779999999997</v>
      </c>
      <c r="CH111" s="14">
        <v>562.02189999999996</v>
      </c>
      <c r="CI111" s="14">
        <v>487.6379</v>
      </c>
      <c r="CJ111" s="14">
        <v>638.83100000000002</v>
      </c>
      <c r="CK111" s="14">
        <v>697.82929999999999</v>
      </c>
      <c r="CL111" s="14">
        <v>256.13229999999999</v>
      </c>
      <c r="CM111" s="14">
        <v>229.71889999999999</v>
      </c>
      <c r="CN111" s="14">
        <v>378.49950000000001</v>
      </c>
      <c r="CO111" s="14">
        <v>750.1635</v>
      </c>
      <c r="CP111" s="14">
        <v>361.74810000000002</v>
      </c>
      <c r="CQ111" s="14">
        <v>340.46039999999999</v>
      </c>
      <c r="CR111" s="14">
        <v>352.03570000000002</v>
      </c>
      <c r="CS111" s="14">
        <v>378.72149999999999</v>
      </c>
      <c r="CT111" s="14">
        <v>457.75150000000002</v>
      </c>
      <c r="CU111" s="14">
        <v>430.84879999999998</v>
      </c>
      <c r="CV111" s="14">
        <v>407.54660000000001</v>
      </c>
      <c r="CW111" s="14">
        <v>402.27510000000001</v>
      </c>
      <c r="CX111" s="14">
        <v>473.06540000000001</v>
      </c>
      <c r="CY111" s="14">
        <v>1377.6590000000001</v>
      </c>
      <c r="CZ111" s="14">
        <v>1337.31</v>
      </c>
      <c r="DA111" s="14">
        <v>1928.9939999999999</v>
      </c>
      <c r="DB111" s="14">
        <v>1939.229</v>
      </c>
      <c r="DC111" s="14">
        <v>331.90859999999998</v>
      </c>
      <c r="DD111" s="14">
        <v>16</v>
      </c>
      <c r="DE111" s="14">
        <v>19</v>
      </c>
      <c r="DF111" s="27">
        <f t="shared" ca="1" si="1"/>
        <v>431.39024999999947</v>
      </c>
      <c r="DG111" s="14">
        <v>0</v>
      </c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</row>
    <row r="112" spans="1:131" x14ac:dyDescent="0.25">
      <c r="A112" s="14" t="s">
        <v>64</v>
      </c>
      <c r="B112" s="14" t="s">
        <v>63</v>
      </c>
      <c r="C112" s="14" t="s">
        <v>33</v>
      </c>
      <c r="D112" s="14" t="s">
        <v>63</v>
      </c>
      <c r="E112" s="14" t="s">
        <v>63</v>
      </c>
      <c r="F112" s="14" t="s">
        <v>63</v>
      </c>
      <c r="G112" s="14" t="s">
        <v>191</v>
      </c>
      <c r="H112" s="1">
        <v>42186</v>
      </c>
      <c r="I112" s="14">
        <v>1175.5809999999999</v>
      </c>
      <c r="J112" s="14">
        <v>1165.8989999999999</v>
      </c>
      <c r="K112" s="14">
        <v>1153.1690000000001</v>
      </c>
      <c r="L112" s="14">
        <v>1158.8679999999999</v>
      </c>
      <c r="M112" s="14">
        <v>1191.2429999999999</v>
      </c>
      <c r="N112" s="14">
        <v>1546.741</v>
      </c>
      <c r="O112" s="14">
        <v>2199.328</v>
      </c>
      <c r="P112" s="14">
        <v>2265.288</v>
      </c>
      <c r="Q112" s="14">
        <v>2323.4090000000001</v>
      </c>
      <c r="R112" s="14">
        <v>2725.9290000000001</v>
      </c>
      <c r="S112" s="14">
        <v>3871.87</v>
      </c>
      <c r="T112" s="14">
        <v>4133.2389999999996</v>
      </c>
      <c r="U112" s="14">
        <v>4268.5439999999999</v>
      </c>
      <c r="V112" s="14">
        <v>4331.1679999999997</v>
      </c>
      <c r="W112" s="14">
        <v>4327.6660000000002</v>
      </c>
      <c r="X112" s="14">
        <v>3621.7869999999998</v>
      </c>
      <c r="Y112" s="14">
        <v>3946.9380000000001</v>
      </c>
      <c r="Z112" s="14">
        <v>3978.6390000000001</v>
      </c>
      <c r="AA112" s="14">
        <v>4210.9709999999995</v>
      </c>
      <c r="AB112" s="14">
        <v>3871.741</v>
      </c>
      <c r="AC112" s="14">
        <v>3811.13</v>
      </c>
      <c r="AD112" s="14">
        <v>2835.3040000000001</v>
      </c>
      <c r="AE112" s="14">
        <v>1751.809</v>
      </c>
      <c r="AF112" s="14">
        <v>1336.5429999999999</v>
      </c>
      <c r="AG112" s="14">
        <v>3939.5839999999998</v>
      </c>
      <c r="AH112" s="14">
        <v>1195.2080000000001</v>
      </c>
      <c r="AI112" s="14">
        <v>1207.598</v>
      </c>
      <c r="AJ112" s="14">
        <v>1199.5429999999999</v>
      </c>
      <c r="AK112" s="14">
        <v>1153.0709999999999</v>
      </c>
      <c r="AL112" s="14">
        <v>1194.394</v>
      </c>
      <c r="AM112" s="14">
        <v>1570.527</v>
      </c>
      <c r="AN112" s="14">
        <v>2164.16</v>
      </c>
      <c r="AO112" s="14">
        <v>2240.4279999999999</v>
      </c>
      <c r="AP112" s="14">
        <v>2338.12</v>
      </c>
      <c r="AQ112" s="14">
        <v>2723.3270000000002</v>
      </c>
      <c r="AR112" s="14">
        <v>3809.0830000000001</v>
      </c>
      <c r="AS112" s="14">
        <v>4125.76</v>
      </c>
      <c r="AT112" s="14">
        <v>4280.4250000000002</v>
      </c>
      <c r="AU112" s="14">
        <v>4369.42</v>
      </c>
      <c r="AV112" s="14">
        <v>4354.8159999999998</v>
      </c>
      <c r="AW112" s="14">
        <v>4374.7349999999997</v>
      </c>
      <c r="AX112" s="14">
        <v>4390.1109999999999</v>
      </c>
      <c r="AY112" s="14">
        <v>4358.6409999999996</v>
      </c>
      <c r="AZ112" s="14">
        <v>4124.5</v>
      </c>
      <c r="BA112" s="14">
        <v>3891.7649999999999</v>
      </c>
      <c r="BB112" s="14">
        <v>3786.8150000000001</v>
      </c>
      <c r="BC112" s="14">
        <v>2790.2919999999999</v>
      </c>
      <c r="BD112" s="14">
        <v>1801.646</v>
      </c>
      <c r="BE112" s="14">
        <v>1400.86</v>
      </c>
      <c r="BF112" s="14">
        <v>4322.6809999999996</v>
      </c>
      <c r="BG112" s="14">
        <v>70.333340000000007</v>
      </c>
      <c r="BH112" s="14">
        <v>69.106059999999999</v>
      </c>
      <c r="BI112" s="14">
        <v>67.393940000000001</v>
      </c>
      <c r="BJ112" s="14">
        <v>66.303030000000007</v>
      </c>
      <c r="BK112" s="14">
        <v>65.575760000000002</v>
      </c>
      <c r="BL112" s="14">
        <v>65.136359999999996</v>
      </c>
      <c r="BM112" s="14">
        <v>65.393940000000001</v>
      </c>
      <c r="BN112" s="14">
        <v>66.5</v>
      </c>
      <c r="BO112" s="14">
        <v>69.575760000000002</v>
      </c>
      <c r="BP112" s="14">
        <v>73.924239999999998</v>
      </c>
      <c r="BQ112" s="14">
        <v>78.424239999999998</v>
      </c>
      <c r="BR112" s="14">
        <v>81.742419999999996</v>
      </c>
      <c r="BS112" s="14">
        <v>82.742419999999996</v>
      </c>
      <c r="BT112" s="14">
        <v>83.5</v>
      </c>
      <c r="BU112" s="14">
        <v>83.515150000000006</v>
      </c>
      <c r="BV112" s="14">
        <v>83.818179999999998</v>
      </c>
      <c r="BW112" s="14">
        <v>83.636359999999996</v>
      </c>
      <c r="BX112" s="14">
        <v>82.363640000000004</v>
      </c>
      <c r="BY112" s="14">
        <v>79.984849999999994</v>
      </c>
      <c r="BZ112" s="14">
        <v>77.848489999999998</v>
      </c>
      <c r="CA112" s="14">
        <v>76.030299999999997</v>
      </c>
      <c r="CB112" s="14">
        <v>74.590909999999994</v>
      </c>
      <c r="CC112" s="14">
        <v>72.515150000000006</v>
      </c>
      <c r="CD112" s="14">
        <v>70.954539999999994</v>
      </c>
      <c r="CE112" s="14">
        <v>1820.704</v>
      </c>
      <c r="CF112" s="14">
        <v>1615.3019999999999</v>
      </c>
      <c r="CG112" s="14">
        <v>1375.5</v>
      </c>
      <c r="CH112" s="14">
        <v>1801.2670000000001</v>
      </c>
      <c r="CI112" s="14">
        <v>1447.337</v>
      </c>
      <c r="CJ112" s="14">
        <v>1785.31</v>
      </c>
      <c r="CK112" s="14">
        <v>1250.5029999999999</v>
      </c>
      <c r="CL112" s="14">
        <v>407.12360000000001</v>
      </c>
      <c r="CM112" s="14">
        <v>262.822</v>
      </c>
      <c r="CN112" s="14">
        <v>389.06790000000001</v>
      </c>
      <c r="CO112" s="14">
        <v>978.36749999999995</v>
      </c>
      <c r="CP112" s="14">
        <v>433.06319999999999</v>
      </c>
      <c r="CQ112" s="14">
        <v>440.1121</v>
      </c>
      <c r="CR112" s="14">
        <v>470.92239999999998</v>
      </c>
      <c r="CS112" s="14">
        <v>555.88670000000002</v>
      </c>
      <c r="CT112" s="14">
        <v>635.71550000000002</v>
      </c>
      <c r="CU112" s="14">
        <v>580.14</v>
      </c>
      <c r="CV112" s="14">
        <v>501.55700000000002</v>
      </c>
      <c r="CW112" s="14">
        <v>417.47059999999999</v>
      </c>
      <c r="CX112" s="14">
        <v>376.21980000000002</v>
      </c>
      <c r="CY112" s="14">
        <v>1108.021</v>
      </c>
      <c r="CZ112" s="14">
        <v>1086.194</v>
      </c>
      <c r="DA112" s="14">
        <v>1416.173</v>
      </c>
      <c r="DB112" s="14">
        <v>1358.3309999999999</v>
      </c>
      <c r="DC112" s="14">
        <v>429.50450000000001</v>
      </c>
      <c r="DD112" s="14">
        <v>16</v>
      </c>
      <c r="DE112" s="14">
        <v>19</v>
      </c>
      <c r="DF112" s="27">
        <f t="shared" ca="1" si="1"/>
        <v>429.99199999999973</v>
      </c>
      <c r="DG112" s="14">
        <v>0</v>
      </c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</row>
    <row r="113" spans="1:131" x14ac:dyDescent="0.25">
      <c r="A113" s="14" t="s">
        <v>64</v>
      </c>
      <c r="B113" s="14" t="s">
        <v>63</v>
      </c>
      <c r="C113" s="14" t="s">
        <v>33</v>
      </c>
      <c r="D113" s="14" t="s">
        <v>63</v>
      </c>
      <c r="E113" s="14" t="s">
        <v>63</v>
      </c>
      <c r="F113" s="14" t="s">
        <v>63</v>
      </c>
      <c r="G113" s="14" t="s">
        <v>191</v>
      </c>
      <c r="H113" s="1">
        <v>42201</v>
      </c>
      <c r="I113" s="14">
        <v>1041.1990000000001</v>
      </c>
      <c r="J113" s="14">
        <v>980.78</v>
      </c>
      <c r="K113" s="14">
        <v>967.95799999999997</v>
      </c>
      <c r="L113" s="14">
        <v>938.21299999999997</v>
      </c>
      <c r="M113" s="14">
        <v>966.75800000000004</v>
      </c>
      <c r="N113" s="14">
        <v>1200.3420000000001</v>
      </c>
      <c r="O113" s="14">
        <v>1480.905</v>
      </c>
      <c r="P113" s="14">
        <v>1636.7629999999999</v>
      </c>
      <c r="Q113" s="14">
        <v>1625.845</v>
      </c>
      <c r="R113" s="14">
        <v>1934.4290000000001</v>
      </c>
      <c r="S113" s="14">
        <v>2920.2080000000001</v>
      </c>
      <c r="T113" s="14">
        <v>3131.2979999999998</v>
      </c>
      <c r="U113" s="14">
        <v>3289.97</v>
      </c>
      <c r="V113" s="14">
        <v>3418.018</v>
      </c>
      <c r="W113" s="14">
        <v>3435.12</v>
      </c>
      <c r="X113" s="14">
        <v>3462.5279999999998</v>
      </c>
      <c r="Y113" s="14">
        <v>2907.1109999999999</v>
      </c>
      <c r="Z113" s="14">
        <v>3029.8040000000001</v>
      </c>
      <c r="AA113" s="14">
        <v>3301.3820000000001</v>
      </c>
      <c r="AB113" s="14">
        <v>2950.2559999999999</v>
      </c>
      <c r="AC113" s="14">
        <v>2911.748</v>
      </c>
      <c r="AD113" s="14">
        <v>2196.0680000000002</v>
      </c>
      <c r="AE113" s="14">
        <v>1617.85</v>
      </c>
      <c r="AF113" s="14">
        <v>1158.204</v>
      </c>
      <c r="AG113" s="14">
        <v>3079.4319999999998</v>
      </c>
      <c r="AH113" s="14">
        <v>947.8152</v>
      </c>
      <c r="AI113" s="14">
        <v>938.45230000000004</v>
      </c>
      <c r="AJ113" s="14">
        <v>926.3</v>
      </c>
      <c r="AK113" s="14">
        <v>911.17499999999995</v>
      </c>
      <c r="AL113" s="14">
        <v>926.79380000000003</v>
      </c>
      <c r="AM113" s="14">
        <v>1196.617</v>
      </c>
      <c r="AN113" s="14">
        <v>1483.3810000000001</v>
      </c>
      <c r="AO113" s="14">
        <v>1668.9069999999999</v>
      </c>
      <c r="AP113" s="14">
        <v>1666.7329999999999</v>
      </c>
      <c r="AQ113" s="14">
        <v>1969.5530000000001</v>
      </c>
      <c r="AR113" s="14">
        <v>2902.239</v>
      </c>
      <c r="AS113" s="14">
        <v>3138.636</v>
      </c>
      <c r="AT113" s="14">
        <v>3266.3789999999999</v>
      </c>
      <c r="AU113" s="14">
        <v>3387.98</v>
      </c>
      <c r="AV113" s="14">
        <v>3439.9319999999998</v>
      </c>
      <c r="AW113" s="14">
        <v>3449.0540000000001</v>
      </c>
      <c r="AX113" s="14">
        <v>3417.703</v>
      </c>
      <c r="AY113" s="14">
        <v>3361.0239999999999</v>
      </c>
      <c r="AZ113" s="14">
        <v>3220.0010000000002</v>
      </c>
      <c r="BA113" s="14">
        <v>3007.8820000000001</v>
      </c>
      <c r="BB113" s="14">
        <v>2943.0279999999998</v>
      </c>
      <c r="BC113" s="14">
        <v>2112.15</v>
      </c>
      <c r="BD113" s="14">
        <v>1356.134</v>
      </c>
      <c r="BE113" s="14">
        <v>1028.7950000000001</v>
      </c>
      <c r="BF113" s="14">
        <v>3337.4630000000002</v>
      </c>
      <c r="BG113" s="14">
        <v>65.037040000000005</v>
      </c>
      <c r="BH113" s="14">
        <v>64.333340000000007</v>
      </c>
      <c r="BI113" s="14">
        <v>63.814819999999997</v>
      </c>
      <c r="BJ113" s="14">
        <v>63.018520000000002</v>
      </c>
      <c r="BK113" s="14">
        <v>62.462960000000002</v>
      </c>
      <c r="BL113" s="14">
        <v>62.333329999999997</v>
      </c>
      <c r="BM113" s="14">
        <v>62.425930000000001</v>
      </c>
      <c r="BN113" s="14">
        <v>63.925930000000001</v>
      </c>
      <c r="BO113" s="14">
        <v>66.203699999999998</v>
      </c>
      <c r="BP113" s="14">
        <v>69.222219999999993</v>
      </c>
      <c r="BQ113" s="14">
        <v>72.685190000000006</v>
      </c>
      <c r="BR113" s="14">
        <v>75.44444</v>
      </c>
      <c r="BS113" s="14">
        <v>77.962959999999995</v>
      </c>
      <c r="BT113" s="14">
        <v>80.277780000000007</v>
      </c>
      <c r="BU113" s="14">
        <v>80.481480000000005</v>
      </c>
      <c r="BV113" s="14">
        <v>79.55556</v>
      </c>
      <c r="BW113" s="14">
        <v>78.870369999999994</v>
      </c>
      <c r="BX113" s="14">
        <v>77.796300000000002</v>
      </c>
      <c r="BY113" s="14">
        <v>76.481480000000005</v>
      </c>
      <c r="BZ113" s="14">
        <v>73.351849999999999</v>
      </c>
      <c r="CA113" s="14">
        <v>70</v>
      </c>
      <c r="CB113" s="14">
        <v>68.129630000000006</v>
      </c>
      <c r="CC113" s="14">
        <v>66.851849999999999</v>
      </c>
      <c r="CD113" s="14">
        <v>65.777780000000007</v>
      </c>
      <c r="CE113" s="14">
        <v>2760.1849999999999</v>
      </c>
      <c r="CF113" s="14">
        <v>2225.933</v>
      </c>
      <c r="CG113" s="14">
        <v>1891.2940000000001</v>
      </c>
      <c r="CH113" s="14">
        <v>1847.202</v>
      </c>
      <c r="CI113" s="14">
        <v>1750.8440000000001</v>
      </c>
      <c r="CJ113" s="14">
        <v>2621.1799999999998</v>
      </c>
      <c r="CK113" s="14">
        <v>2151.962</v>
      </c>
      <c r="CL113" s="14">
        <v>920.83730000000003</v>
      </c>
      <c r="CM113" s="14">
        <v>716.20719999999994</v>
      </c>
      <c r="CN113" s="14">
        <v>1291.2470000000001</v>
      </c>
      <c r="CO113" s="14">
        <v>2875.7379999999998</v>
      </c>
      <c r="CP113" s="14">
        <v>1375.904</v>
      </c>
      <c r="CQ113" s="14">
        <v>1366.472</v>
      </c>
      <c r="CR113" s="14">
        <v>1360.633</v>
      </c>
      <c r="CS113" s="14">
        <v>1427.335</v>
      </c>
      <c r="CT113" s="14">
        <v>1625.1020000000001</v>
      </c>
      <c r="CU113" s="14">
        <v>1494.0419999999999</v>
      </c>
      <c r="CV113" s="14">
        <v>1377.6510000000001</v>
      </c>
      <c r="CW113" s="14">
        <v>1321.3219999999999</v>
      </c>
      <c r="CX113" s="14">
        <v>1400.579</v>
      </c>
      <c r="CY113" s="14">
        <v>4386.2079999999996</v>
      </c>
      <c r="CZ113" s="14">
        <v>3927.404</v>
      </c>
      <c r="DA113" s="14">
        <v>4790.1450000000004</v>
      </c>
      <c r="DB113" s="14">
        <v>4529.799</v>
      </c>
      <c r="DC113" s="14">
        <v>1094.4169999999999</v>
      </c>
      <c r="DD113" s="14">
        <v>17</v>
      </c>
      <c r="DE113" s="14">
        <v>19</v>
      </c>
      <c r="DF113" s="27">
        <f t="shared" ca="1" si="1"/>
        <v>329.82799999999952</v>
      </c>
      <c r="DG113" s="14">
        <v>0</v>
      </c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</row>
    <row r="114" spans="1:131" x14ac:dyDescent="0.25">
      <c r="A114" s="14" t="s">
        <v>64</v>
      </c>
      <c r="B114" s="14" t="s">
        <v>63</v>
      </c>
      <c r="C114" s="14" t="s">
        <v>33</v>
      </c>
      <c r="D114" s="14" t="s">
        <v>63</v>
      </c>
      <c r="E114" s="14" t="s">
        <v>63</v>
      </c>
      <c r="F114" s="14" t="s">
        <v>63</v>
      </c>
      <c r="G114" s="14" t="s">
        <v>191</v>
      </c>
      <c r="H114" s="1">
        <v>42213</v>
      </c>
      <c r="I114" s="14">
        <v>1163.0139999999999</v>
      </c>
      <c r="J114" s="14">
        <v>1163.6590000000001</v>
      </c>
      <c r="K114" s="14">
        <v>1131.03</v>
      </c>
      <c r="L114" s="14">
        <v>1092.9659999999999</v>
      </c>
      <c r="M114" s="14">
        <v>1102.0920000000001</v>
      </c>
      <c r="N114" s="14">
        <v>1427.789</v>
      </c>
      <c r="O114" s="14">
        <v>1712.3879999999999</v>
      </c>
      <c r="P114" s="14">
        <v>1830.74</v>
      </c>
      <c r="Q114" s="14">
        <v>1973.0029999999999</v>
      </c>
      <c r="R114" s="14">
        <v>2501.3110000000001</v>
      </c>
      <c r="S114" s="14">
        <v>3570.1709999999998</v>
      </c>
      <c r="T114" s="14">
        <v>3822.2280000000001</v>
      </c>
      <c r="U114" s="14">
        <v>4058.114</v>
      </c>
      <c r="V114" s="14">
        <v>4186.9449999999997</v>
      </c>
      <c r="W114" s="14">
        <v>4286.625</v>
      </c>
      <c r="X114" s="14">
        <v>3629.6970000000001</v>
      </c>
      <c r="Y114" s="14">
        <v>3959.0590000000002</v>
      </c>
      <c r="Z114" s="14">
        <v>3937.0459999999998</v>
      </c>
      <c r="AA114" s="14">
        <v>4155.9089999999997</v>
      </c>
      <c r="AB114" s="14">
        <v>3783.1179999999999</v>
      </c>
      <c r="AC114" s="14">
        <v>3644.7080000000001</v>
      </c>
      <c r="AD114" s="14">
        <v>2669.8960000000002</v>
      </c>
      <c r="AE114" s="14">
        <v>1792.8320000000001</v>
      </c>
      <c r="AF114" s="14">
        <v>1396.1610000000001</v>
      </c>
      <c r="AG114" s="14">
        <v>3920.4279999999999</v>
      </c>
      <c r="AH114" s="14">
        <v>1194.048</v>
      </c>
      <c r="AI114" s="14">
        <v>1199.088</v>
      </c>
      <c r="AJ114" s="14">
        <v>1172.3340000000001</v>
      </c>
      <c r="AK114" s="14">
        <v>1134.673</v>
      </c>
      <c r="AL114" s="14">
        <v>1142.3330000000001</v>
      </c>
      <c r="AM114" s="14">
        <v>1412.73</v>
      </c>
      <c r="AN114" s="14">
        <v>1679.4480000000001</v>
      </c>
      <c r="AO114" s="14">
        <v>1828.902</v>
      </c>
      <c r="AP114" s="14">
        <v>1977.895</v>
      </c>
      <c r="AQ114" s="14">
        <v>2491.87</v>
      </c>
      <c r="AR114" s="14">
        <v>3507.0439999999999</v>
      </c>
      <c r="AS114" s="14">
        <v>3805.2579999999998</v>
      </c>
      <c r="AT114" s="14">
        <v>4049.3530000000001</v>
      </c>
      <c r="AU114" s="14">
        <v>4199.665</v>
      </c>
      <c r="AV114" s="14">
        <v>4310.1120000000001</v>
      </c>
      <c r="AW114" s="14">
        <v>4382.37</v>
      </c>
      <c r="AX114" s="14">
        <v>4395.2950000000001</v>
      </c>
      <c r="AY114" s="14">
        <v>4342.7389999999996</v>
      </c>
      <c r="AZ114" s="14">
        <v>4109.375</v>
      </c>
      <c r="BA114" s="14">
        <v>3761.9279999999999</v>
      </c>
      <c r="BB114" s="14">
        <v>3579.8850000000002</v>
      </c>
      <c r="BC114" s="14">
        <v>2622.3090000000002</v>
      </c>
      <c r="BD114" s="14">
        <v>1793.75</v>
      </c>
      <c r="BE114" s="14">
        <v>1384.79</v>
      </c>
      <c r="BF114" s="14">
        <v>4302.3869999999997</v>
      </c>
      <c r="BG114" s="14">
        <v>66.75806</v>
      </c>
      <c r="BH114" s="14">
        <v>65.612899999999996</v>
      </c>
      <c r="BI114" s="14">
        <v>64.048389999999998</v>
      </c>
      <c r="BJ114" s="14">
        <v>63.096780000000003</v>
      </c>
      <c r="BK114" s="14">
        <v>62.016129999999997</v>
      </c>
      <c r="BL114" s="14">
        <v>61.483870000000003</v>
      </c>
      <c r="BM114" s="14">
        <v>61.790320000000001</v>
      </c>
      <c r="BN114" s="14">
        <v>65.403229999999994</v>
      </c>
      <c r="BO114" s="14">
        <v>69.838710000000006</v>
      </c>
      <c r="BP114" s="14">
        <v>74.451610000000002</v>
      </c>
      <c r="BQ114" s="14">
        <v>78.887100000000004</v>
      </c>
      <c r="BR114" s="14">
        <v>82.903229999999994</v>
      </c>
      <c r="BS114" s="14">
        <v>86.274190000000004</v>
      </c>
      <c r="BT114" s="14">
        <v>88.919359999999998</v>
      </c>
      <c r="BU114" s="14">
        <v>90.016130000000004</v>
      </c>
      <c r="BV114" s="14">
        <v>90.725809999999996</v>
      </c>
      <c r="BW114" s="14">
        <v>90.451610000000002</v>
      </c>
      <c r="BX114" s="14">
        <v>89.548389999999998</v>
      </c>
      <c r="BY114" s="14">
        <v>87.435490000000001</v>
      </c>
      <c r="BZ114" s="14">
        <v>83.790319999999994</v>
      </c>
      <c r="CA114" s="14">
        <v>79.887100000000004</v>
      </c>
      <c r="CB114" s="14">
        <v>76.645160000000004</v>
      </c>
      <c r="CC114" s="14">
        <v>74.370959999999997</v>
      </c>
      <c r="CD114" s="14">
        <v>72.596770000000006</v>
      </c>
      <c r="CE114" s="14">
        <v>769.75519999999995</v>
      </c>
      <c r="CF114" s="14">
        <v>673.90840000000003</v>
      </c>
      <c r="CG114" s="14">
        <v>542.56730000000005</v>
      </c>
      <c r="CH114" s="14">
        <v>505.23590000000002</v>
      </c>
      <c r="CI114" s="14">
        <v>449.56169999999997</v>
      </c>
      <c r="CJ114" s="14">
        <v>599.03689999999995</v>
      </c>
      <c r="CK114" s="14">
        <v>558.54790000000003</v>
      </c>
      <c r="CL114" s="14">
        <v>222.88229999999999</v>
      </c>
      <c r="CM114" s="14">
        <v>211.69730000000001</v>
      </c>
      <c r="CN114" s="14">
        <v>350.46080000000001</v>
      </c>
      <c r="CO114" s="14">
        <v>679.79110000000003</v>
      </c>
      <c r="CP114" s="14">
        <v>365.42759999999998</v>
      </c>
      <c r="CQ114" s="14">
        <v>357.6078</v>
      </c>
      <c r="CR114" s="14">
        <v>347.79050000000001</v>
      </c>
      <c r="CS114" s="14">
        <v>383.52190000000002</v>
      </c>
      <c r="CT114" s="14">
        <v>443.44560000000001</v>
      </c>
      <c r="CU114" s="14">
        <v>406.1703</v>
      </c>
      <c r="CV114" s="14">
        <v>379.13529999999997</v>
      </c>
      <c r="CW114" s="14">
        <v>386.08030000000002</v>
      </c>
      <c r="CX114" s="14">
        <v>435.74869999999999</v>
      </c>
      <c r="CY114" s="14">
        <v>1407.98</v>
      </c>
      <c r="CZ114" s="14">
        <v>1362.3240000000001</v>
      </c>
      <c r="DA114" s="14">
        <v>1736.2080000000001</v>
      </c>
      <c r="DB114" s="14">
        <v>1397.7380000000001</v>
      </c>
      <c r="DC114" s="14">
        <v>315.03500000000003</v>
      </c>
      <c r="DD114" s="14">
        <v>16</v>
      </c>
      <c r="DE114" s="14">
        <v>19</v>
      </c>
      <c r="DF114" s="27">
        <f t="shared" ca="1" si="1"/>
        <v>437.20125000000007</v>
      </c>
      <c r="DG114" s="14">
        <v>0</v>
      </c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</row>
    <row r="115" spans="1:131" x14ac:dyDescent="0.25">
      <c r="A115" s="14" t="s">
        <v>64</v>
      </c>
      <c r="B115" s="14" t="s">
        <v>63</v>
      </c>
      <c r="C115" s="14" t="s">
        <v>33</v>
      </c>
      <c r="D115" s="14" t="s">
        <v>63</v>
      </c>
      <c r="E115" s="14" t="s">
        <v>63</v>
      </c>
      <c r="F115" s="14" t="s">
        <v>63</v>
      </c>
      <c r="G115" s="14" t="s">
        <v>191</v>
      </c>
      <c r="H115" s="1">
        <v>42214</v>
      </c>
      <c r="I115" s="14">
        <v>1167.848</v>
      </c>
      <c r="J115" s="14">
        <v>1088.4169999999999</v>
      </c>
      <c r="K115" s="14">
        <v>1057.7</v>
      </c>
      <c r="L115" s="14">
        <v>1036.1500000000001</v>
      </c>
      <c r="M115" s="14">
        <v>1063.2760000000001</v>
      </c>
      <c r="N115" s="14">
        <v>1494.5530000000001</v>
      </c>
      <c r="O115" s="14">
        <v>1915.9570000000001</v>
      </c>
      <c r="P115" s="14">
        <v>1891.123</v>
      </c>
      <c r="Q115" s="14">
        <v>1957.873</v>
      </c>
      <c r="R115" s="14">
        <v>2351.0079999999998</v>
      </c>
      <c r="S115" s="14">
        <v>3383.9549999999999</v>
      </c>
      <c r="T115" s="14">
        <v>3609.9459999999999</v>
      </c>
      <c r="U115" s="14">
        <v>3798.0450000000001</v>
      </c>
      <c r="V115" s="14">
        <v>3933.788</v>
      </c>
      <c r="W115" s="14">
        <v>3998.3960000000002</v>
      </c>
      <c r="X115" s="14">
        <v>3323.076</v>
      </c>
      <c r="Y115" s="14">
        <v>3657.498</v>
      </c>
      <c r="Z115" s="14">
        <v>3609.39</v>
      </c>
      <c r="AA115" s="14">
        <v>3829.9949999999999</v>
      </c>
      <c r="AB115" s="14">
        <v>3421.4659999999999</v>
      </c>
      <c r="AC115" s="14">
        <v>3355.0010000000002</v>
      </c>
      <c r="AD115" s="14">
        <v>2432.9699999999998</v>
      </c>
      <c r="AE115" s="14">
        <v>1520.078</v>
      </c>
      <c r="AF115" s="14">
        <v>1123.2260000000001</v>
      </c>
      <c r="AG115" s="14">
        <v>3604.99</v>
      </c>
      <c r="AH115" s="14">
        <v>1185.105</v>
      </c>
      <c r="AI115" s="14">
        <v>1122.2180000000001</v>
      </c>
      <c r="AJ115" s="14">
        <v>1076.8420000000001</v>
      </c>
      <c r="AK115" s="14">
        <v>1050.8589999999999</v>
      </c>
      <c r="AL115" s="14">
        <v>1087.433</v>
      </c>
      <c r="AM115" s="14">
        <v>1495.441</v>
      </c>
      <c r="AN115" s="14">
        <v>1886.8330000000001</v>
      </c>
      <c r="AO115" s="14">
        <v>1882.1849999999999</v>
      </c>
      <c r="AP115" s="14">
        <v>1973.0820000000001</v>
      </c>
      <c r="AQ115" s="14">
        <v>2361.4830000000002</v>
      </c>
      <c r="AR115" s="14">
        <v>3353.3119999999999</v>
      </c>
      <c r="AS115" s="14">
        <v>3606.6149999999998</v>
      </c>
      <c r="AT115" s="14">
        <v>3801.6660000000002</v>
      </c>
      <c r="AU115" s="14">
        <v>3938.8470000000002</v>
      </c>
      <c r="AV115" s="14">
        <v>4015.567</v>
      </c>
      <c r="AW115" s="14">
        <v>4001.076</v>
      </c>
      <c r="AX115" s="14">
        <v>4026.3069999999998</v>
      </c>
      <c r="AY115" s="14">
        <v>3958.1729999999998</v>
      </c>
      <c r="AZ115" s="14">
        <v>3808.7959999999998</v>
      </c>
      <c r="BA115" s="14">
        <v>3422.28</v>
      </c>
      <c r="BB115" s="14">
        <v>3340.779</v>
      </c>
      <c r="BC115" s="14">
        <v>2425.2269999999999</v>
      </c>
      <c r="BD115" s="14">
        <v>1590.942</v>
      </c>
      <c r="BE115" s="14">
        <v>1191.6759999999999</v>
      </c>
      <c r="BF115" s="14">
        <v>3946.1350000000002</v>
      </c>
      <c r="BG115" s="14">
        <v>71.517859999999999</v>
      </c>
      <c r="BH115" s="14">
        <v>70</v>
      </c>
      <c r="BI115" s="14">
        <v>68.803569999999993</v>
      </c>
      <c r="BJ115" s="14">
        <v>68.107140000000001</v>
      </c>
      <c r="BK115" s="14">
        <v>66.357140000000001</v>
      </c>
      <c r="BL115" s="14">
        <v>65.035709999999995</v>
      </c>
      <c r="BM115" s="14">
        <v>64.964290000000005</v>
      </c>
      <c r="BN115" s="14">
        <v>67.339290000000005</v>
      </c>
      <c r="BO115" s="14">
        <v>70.678569999999993</v>
      </c>
      <c r="BP115" s="14">
        <v>74.589290000000005</v>
      </c>
      <c r="BQ115" s="14">
        <v>78.892859999999999</v>
      </c>
      <c r="BR115" s="14">
        <v>82.982140000000001</v>
      </c>
      <c r="BS115" s="14">
        <v>85.625</v>
      </c>
      <c r="BT115" s="14">
        <v>88.107140000000001</v>
      </c>
      <c r="BU115" s="14">
        <v>89.517859999999999</v>
      </c>
      <c r="BV115" s="14">
        <v>89.642859999999999</v>
      </c>
      <c r="BW115" s="14">
        <v>89.160709999999995</v>
      </c>
      <c r="BX115" s="14">
        <v>87.232140000000001</v>
      </c>
      <c r="BY115" s="14">
        <v>84.571430000000007</v>
      </c>
      <c r="BZ115" s="14">
        <v>80.946430000000007</v>
      </c>
      <c r="CA115" s="14">
        <v>76.803569999999993</v>
      </c>
      <c r="CB115" s="14">
        <v>73.732140000000001</v>
      </c>
      <c r="CC115" s="14">
        <v>71.25</v>
      </c>
      <c r="CD115" s="14">
        <v>69.714290000000005</v>
      </c>
      <c r="CE115" s="14">
        <v>819.77809999999999</v>
      </c>
      <c r="CF115" s="14">
        <v>703.75199999999995</v>
      </c>
      <c r="CG115" s="14">
        <v>574.78970000000004</v>
      </c>
      <c r="CH115" s="14">
        <v>537.02639999999997</v>
      </c>
      <c r="CI115" s="14">
        <v>421.01339999999999</v>
      </c>
      <c r="CJ115" s="14">
        <v>447.36399999999998</v>
      </c>
      <c r="CK115" s="14">
        <v>482.10879999999997</v>
      </c>
      <c r="CL115" s="14">
        <v>162.48429999999999</v>
      </c>
      <c r="CM115" s="14">
        <v>178.95580000000001</v>
      </c>
      <c r="CN115" s="14">
        <v>277.73660000000001</v>
      </c>
      <c r="CO115" s="14">
        <v>529.92330000000004</v>
      </c>
      <c r="CP115" s="14">
        <v>259.81619999999998</v>
      </c>
      <c r="CQ115" s="14">
        <v>266.22710000000001</v>
      </c>
      <c r="CR115" s="14">
        <v>251.56630000000001</v>
      </c>
      <c r="CS115" s="14">
        <v>251.65539999999999</v>
      </c>
      <c r="CT115" s="14">
        <v>306.44729999999998</v>
      </c>
      <c r="CU115" s="14">
        <v>301.9273</v>
      </c>
      <c r="CV115" s="14">
        <v>284.38350000000003</v>
      </c>
      <c r="CW115" s="14">
        <v>290.39049999999997</v>
      </c>
      <c r="CX115" s="14">
        <v>336.78919999999999</v>
      </c>
      <c r="CY115" s="14">
        <v>1034.037</v>
      </c>
      <c r="CZ115" s="14">
        <v>1013.412</v>
      </c>
      <c r="DA115" s="14">
        <v>1324.7470000000001</v>
      </c>
      <c r="DB115" s="14">
        <v>1120.2739999999999</v>
      </c>
      <c r="DC115" s="14">
        <v>225.72219999999999</v>
      </c>
      <c r="DD115" s="14">
        <v>16</v>
      </c>
      <c r="DE115" s="14">
        <v>19</v>
      </c>
      <c r="DF115" s="27">
        <f t="shared" ca="1" si="1"/>
        <v>395.29100000000017</v>
      </c>
      <c r="DG115" s="14">
        <v>0</v>
      </c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</row>
    <row r="116" spans="1:131" x14ac:dyDescent="0.25">
      <c r="A116" s="14" t="s">
        <v>64</v>
      </c>
      <c r="B116" s="14" t="s">
        <v>63</v>
      </c>
      <c r="C116" s="14" t="s">
        <v>33</v>
      </c>
      <c r="D116" s="14" t="s">
        <v>63</v>
      </c>
      <c r="E116" s="14" t="s">
        <v>63</v>
      </c>
      <c r="F116" s="14" t="s">
        <v>63</v>
      </c>
      <c r="G116" s="14" t="s">
        <v>191</v>
      </c>
      <c r="H116" s="1">
        <v>42215</v>
      </c>
      <c r="I116" s="14">
        <v>1228.2940000000001</v>
      </c>
      <c r="J116" s="14">
        <v>1208.402</v>
      </c>
      <c r="K116" s="14">
        <v>1145.8979999999999</v>
      </c>
      <c r="L116" s="14">
        <v>1120.7070000000001</v>
      </c>
      <c r="M116" s="14">
        <v>1282.365</v>
      </c>
      <c r="N116" s="14">
        <v>1635.221</v>
      </c>
      <c r="O116" s="14">
        <v>1845.2360000000001</v>
      </c>
      <c r="P116" s="14">
        <v>2133.3710000000001</v>
      </c>
      <c r="Q116" s="14">
        <v>2139.9670000000001</v>
      </c>
      <c r="R116" s="14">
        <v>2521.0810000000001</v>
      </c>
      <c r="S116" s="14">
        <v>3541.7939999999999</v>
      </c>
      <c r="T116" s="14">
        <v>3829.4259999999999</v>
      </c>
      <c r="U116" s="14">
        <v>4003.6930000000002</v>
      </c>
      <c r="V116" s="14">
        <v>4109.5010000000002</v>
      </c>
      <c r="W116" s="14">
        <v>4208.4690000000001</v>
      </c>
      <c r="X116" s="14">
        <v>3450.4589999999998</v>
      </c>
      <c r="Y116" s="14">
        <v>3831.0569999999998</v>
      </c>
      <c r="Z116" s="14">
        <v>3749.165</v>
      </c>
      <c r="AA116" s="14">
        <v>4092.366</v>
      </c>
      <c r="AB116" s="14">
        <v>3674.9589999999998</v>
      </c>
      <c r="AC116" s="14">
        <v>3656.6179999999999</v>
      </c>
      <c r="AD116" s="14">
        <v>2703.7310000000002</v>
      </c>
      <c r="AE116" s="14">
        <v>1906.221</v>
      </c>
      <c r="AF116" s="14">
        <v>1355.9849999999999</v>
      </c>
      <c r="AG116" s="14">
        <v>3780.7620000000002</v>
      </c>
      <c r="AH116" s="14">
        <v>1243.7139999999999</v>
      </c>
      <c r="AI116" s="14">
        <v>1249.1569999999999</v>
      </c>
      <c r="AJ116" s="14">
        <v>1201.9449999999999</v>
      </c>
      <c r="AK116" s="14">
        <v>1170.3789999999999</v>
      </c>
      <c r="AL116" s="14">
        <v>1308.4059999999999</v>
      </c>
      <c r="AM116" s="14">
        <v>1637.0060000000001</v>
      </c>
      <c r="AN116" s="14">
        <v>1811.223</v>
      </c>
      <c r="AO116" s="14">
        <v>2084.5050000000001</v>
      </c>
      <c r="AP116" s="14">
        <v>2129.2950000000001</v>
      </c>
      <c r="AQ116" s="14">
        <v>2492.1559999999999</v>
      </c>
      <c r="AR116" s="14">
        <v>3508.9969999999998</v>
      </c>
      <c r="AS116" s="14">
        <v>3800.134</v>
      </c>
      <c r="AT116" s="14">
        <v>3985.5549999999998</v>
      </c>
      <c r="AU116" s="14">
        <v>4098.4620000000004</v>
      </c>
      <c r="AV116" s="14">
        <v>4184.7969999999996</v>
      </c>
      <c r="AW116" s="14">
        <v>4135.6549999999997</v>
      </c>
      <c r="AX116" s="14">
        <v>4223.1490000000003</v>
      </c>
      <c r="AY116" s="14">
        <v>4075.6419999999998</v>
      </c>
      <c r="AZ116" s="14">
        <v>4031.277</v>
      </c>
      <c r="BA116" s="14">
        <v>3688.5810000000001</v>
      </c>
      <c r="BB116" s="14">
        <v>3631.1480000000001</v>
      </c>
      <c r="BC116" s="14">
        <v>2664.5340000000001</v>
      </c>
      <c r="BD116" s="14">
        <v>1938.645</v>
      </c>
      <c r="BE116" s="14">
        <v>1411.761</v>
      </c>
      <c r="BF116" s="14">
        <v>4111.7640000000001</v>
      </c>
      <c r="BG116" s="14">
        <v>67.25</v>
      </c>
      <c r="BH116" s="14">
        <v>66.796880000000002</v>
      </c>
      <c r="BI116" s="14">
        <v>66.0625</v>
      </c>
      <c r="BJ116" s="14">
        <v>65.234380000000002</v>
      </c>
      <c r="BK116" s="14">
        <v>64.84375</v>
      </c>
      <c r="BL116" s="14">
        <v>64.46875</v>
      </c>
      <c r="BM116" s="14">
        <v>64.328130000000002</v>
      </c>
      <c r="BN116" s="14">
        <v>65.078130000000002</v>
      </c>
      <c r="BO116" s="14">
        <v>66.828130000000002</v>
      </c>
      <c r="BP116" s="14">
        <v>69.328130000000002</v>
      </c>
      <c r="BQ116" s="14">
        <v>72.40625</v>
      </c>
      <c r="BR116" s="14">
        <v>75.53125</v>
      </c>
      <c r="BS116" s="14">
        <v>78.4375</v>
      </c>
      <c r="BT116" s="14">
        <v>80.703130000000002</v>
      </c>
      <c r="BU116" s="14">
        <v>82</v>
      </c>
      <c r="BV116" s="14">
        <v>83</v>
      </c>
      <c r="BW116" s="14">
        <v>83.15625</v>
      </c>
      <c r="BX116" s="14">
        <v>81.78125</v>
      </c>
      <c r="BY116" s="14">
        <v>79</v>
      </c>
      <c r="BZ116" s="14">
        <v>75.125</v>
      </c>
      <c r="CA116" s="14">
        <v>71.953130000000002</v>
      </c>
      <c r="CB116" s="14">
        <v>69.90625</v>
      </c>
      <c r="CC116" s="14">
        <v>68.484380000000002</v>
      </c>
      <c r="CD116" s="14">
        <v>67.5625</v>
      </c>
      <c r="CE116" s="14">
        <v>798.43989999999997</v>
      </c>
      <c r="CF116" s="14">
        <v>650.54939999999999</v>
      </c>
      <c r="CG116" s="14">
        <v>568.94389999999999</v>
      </c>
      <c r="CH116" s="14">
        <v>507.32409999999999</v>
      </c>
      <c r="CI116" s="14">
        <v>455.18369999999999</v>
      </c>
      <c r="CJ116" s="14">
        <v>611.85900000000004</v>
      </c>
      <c r="CK116" s="14">
        <v>573.29</v>
      </c>
      <c r="CL116" s="14">
        <v>228.61799999999999</v>
      </c>
      <c r="CM116" s="14">
        <v>231.26679999999999</v>
      </c>
      <c r="CN116" s="14">
        <v>350.1696</v>
      </c>
      <c r="CO116" s="14">
        <v>771.33180000000004</v>
      </c>
      <c r="CP116" s="14">
        <v>388.19279999999998</v>
      </c>
      <c r="CQ116" s="14">
        <v>382.52440000000001</v>
      </c>
      <c r="CR116" s="14">
        <v>381.52820000000003</v>
      </c>
      <c r="CS116" s="14">
        <v>375.23750000000001</v>
      </c>
      <c r="CT116" s="14">
        <v>420.30599999999998</v>
      </c>
      <c r="CU116" s="14">
        <v>431.64299999999997</v>
      </c>
      <c r="CV116" s="14">
        <v>405.6327</v>
      </c>
      <c r="CW116" s="14">
        <v>376.2998</v>
      </c>
      <c r="CX116" s="14">
        <v>386.42230000000001</v>
      </c>
      <c r="CY116" s="14">
        <v>1115.5999999999999</v>
      </c>
      <c r="CZ116" s="14">
        <v>980.30489999999998</v>
      </c>
      <c r="DA116" s="14">
        <v>1233.5409999999999</v>
      </c>
      <c r="DB116" s="14">
        <v>1092.7439999999999</v>
      </c>
      <c r="DC116" s="14">
        <v>321.89260000000002</v>
      </c>
      <c r="DD116" s="14">
        <v>16</v>
      </c>
      <c r="DE116" s="14">
        <v>19</v>
      </c>
      <c r="DF116" s="27">
        <f t="shared" ca="1" si="1"/>
        <v>374.04899999999952</v>
      </c>
      <c r="DG116" s="14">
        <v>0</v>
      </c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</row>
    <row r="117" spans="1:131" x14ac:dyDescent="0.25">
      <c r="A117" s="14" t="s">
        <v>64</v>
      </c>
      <c r="B117" s="14" t="s">
        <v>63</v>
      </c>
      <c r="C117" s="14" t="s">
        <v>33</v>
      </c>
      <c r="D117" s="14" t="s">
        <v>63</v>
      </c>
      <c r="E117" s="14" t="s">
        <v>63</v>
      </c>
      <c r="F117" s="14" t="s">
        <v>63</v>
      </c>
      <c r="G117" s="14" t="s">
        <v>191</v>
      </c>
      <c r="H117" s="1">
        <v>42233</v>
      </c>
      <c r="I117" s="14">
        <v>1609.1210000000001</v>
      </c>
      <c r="J117" s="14">
        <v>1564.2</v>
      </c>
      <c r="K117" s="14">
        <v>1539.413</v>
      </c>
      <c r="L117" s="14">
        <v>1630.335</v>
      </c>
      <c r="M117" s="14">
        <v>1669.04</v>
      </c>
      <c r="N117" s="14">
        <v>2114.6080000000002</v>
      </c>
      <c r="O117" s="14">
        <v>2811.4850000000001</v>
      </c>
      <c r="P117" s="14">
        <v>2940.4470000000001</v>
      </c>
      <c r="Q117" s="14">
        <v>3014.5259999999998</v>
      </c>
      <c r="R117" s="14">
        <v>3989.0659999999998</v>
      </c>
      <c r="S117" s="14">
        <v>5278.5219999999999</v>
      </c>
      <c r="T117" s="14">
        <v>5696.4759999999997</v>
      </c>
      <c r="U117" s="14">
        <v>5968.6610000000001</v>
      </c>
      <c r="V117" s="14">
        <v>6248.3360000000002</v>
      </c>
      <c r="W117" s="14">
        <v>6269.4690000000001</v>
      </c>
      <c r="X117" s="14">
        <v>5375.5039999999999</v>
      </c>
      <c r="Y117" s="14">
        <v>5818.1319999999996</v>
      </c>
      <c r="Z117" s="14">
        <v>5781.4650000000001</v>
      </c>
      <c r="AA117" s="14">
        <v>6007.3590000000004</v>
      </c>
      <c r="AB117" s="14">
        <v>5713.6559999999999</v>
      </c>
      <c r="AC117" s="14">
        <v>5530.7079999999996</v>
      </c>
      <c r="AD117" s="14">
        <v>3784.8090000000002</v>
      </c>
      <c r="AE117" s="14">
        <v>2257.681</v>
      </c>
      <c r="AF117" s="14">
        <v>1631.62</v>
      </c>
      <c r="AG117" s="14">
        <v>5745.6149999999998</v>
      </c>
      <c r="AH117" s="14">
        <v>1630.011</v>
      </c>
      <c r="AI117" s="14">
        <v>1542.145</v>
      </c>
      <c r="AJ117" s="14">
        <v>1543.5530000000001</v>
      </c>
      <c r="AK117" s="14">
        <v>1567.925</v>
      </c>
      <c r="AL117" s="14">
        <v>1627.9280000000001</v>
      </c>
      <c r="AM117" s="14">
        <v>2136.6190000000001</v>
      </c>
      <c r="AN117" s="14">
        <v>2784.797</v>
      </c>
      <c r="AO117" s="14">
        <v>2946.6750000000002</v>
      </c>
      <c r="AP117" s="14">
        <v>3052.6030000000001</v>
      </c>
      <c r="AQ117" s="14">
        <v>3940.701</v>
      </c>
      <c r="AR117" s="14">
        <v>5204.96</v>
      </c>
      <c r="AS117" s="14">
        <v>5668.0349999999999</v>
      </c>
      <c r="AT117" s="14">
        <v>5946.884</v>
      </c>
      <c r="AU117" s="14">
        <v>6230.5510000000004</v>
      </c>
      <c r="AV117" s="14">
        <v>6331.1840000000002</v>
      </c>
      <c r="AW117" s="14">
        <v>6378.9489999999996</v>
      </c>
      <c r="AX117" s="14">
        <v>6379.951</v>
      </c>
      <c r="AY117" s="14">
        <v>6247.6540000000005</v>
      </c>
      <c r="AZ117" s="14">
        <v>6036.3069999999998</v>
      </c>
      <c r="BA117" s="14">
        <v>5637.2449999999999</v>
      </c>
      <c r="BB117" s="14">
        <v>5477.7489999999998</v>
      </c>
      <c r="BC117" s="14">
        <v>3789.2260000000001</v>
      </c>
      <c r="BD117" s="14">
        <v>2344.37</v>
      </c>
      <c r="BE117" s="14">
        <v>1680.6869999999999</v>
      </c>
      <c r="BF117" s="14">
        <v>6263.9319999999998</v>
      </c>
      <c r="BG117" s="14">
        <v>73.451920000000001</v>
      </c>
      <c r="BH117" s="14">
        <v>71.673079999999999</v>
      </c>
      <c r="BI117" s="14">
        <v>70.211539999999999</v>
      </c>
      <c r="BJ117" s="14">
        <v>68.721149999999994</v>
      </c>
      <c r="BK117" s="14">
        <v>67.163460000000001</v>
      </c>
      <c r="BL117" s="14">
        <v>65.923079999999999</v>
      </c>
      <c r="BM117" s="14">
        <v>65.394229999999993</v>
      </c>
      <c r="BN117" s="14">
        <v>67.336539999999999</v>
      </c>
      <c r="BO117" s="14">
        <v>71.317310000000006</v>
      </c>
      <c r="BP117" s="14">
        <v>75.211539999999999</v>
      </c>
      <c r="BQ117" s="14">
        <v>79.413460000000001</v>
      </c>
      <c r="BR117" s="14">
        <v>82.836539999999999</v>
      </c>
      <c r="BS117" s="14">
        <v>85.615390000000005</v>
      </c>
      <c r="BT117" s="14">
        <v>88.211539999999999</v>
      </c>
      <c r="BU117" s="14">
        <v>90</v>
      </c>
      <c r="BV117" s="14">
        <v>90.394229999999993</v>
      </c>
      <c r="BW117" s="14">
        <v>89.778850000000006</v>
      </c>
      <c r="BX117" s="14">
        <v>87.798079999999999</v>
      </c>
      <c r="BY117" s="14">
        <v>84.586539999999999</v>
      </c>
      <c r="BZ117" s="14">
        <v>79.778850000000006</v>
      </c>
      <c r="CA117" s="14">
        <v>75.240390000000005</v>
      </c>
      <c r="CB117" s="14">
        <v>72.269229999999993</v>
      </c>
      <c r="CC117" s="14">
        <v>69.759609999999995</v>
      </c>
      <c r="CD117" s="14">
        <v>68.211539999999999</v>
      </c>
      <c r="CE117" s="14">
        <v>2828.51</v>
      </c>
      <c r="CF117" s="14">
        <v>2403.0940000000001</v>
      </c>
      <c r="CG117" s="14">
        <v>1968.0039999999999</v>
      </c>
      <c r="CH117" s="14">
        <v>1895.162</v>
      </c>
      <c r="CI117" s="14">
        <v>1395.653</v>
      </c>
      <c r="CJ117" s="14">
        <v>808.19749999999999</v>
      </c>
      <c r="CK117" s="14">
        <v>774.29560000000004</v>
      </c>
      <c r="CL117" s="14">
        <v>487.5376</v>
      </c>
      <c r="CM117" s="14">
        <v>521.44820000000004</v>
      </c>
      <c r="CN117" s="14">
        <v>697.99670000000003</v>
      </c>
      <c r="CO117" s="14">
        <v>809.85019999999997</v>
      </c>
      <c r="CP117" s="14">
        <v>480.55759999999998</v>
      </c>
      <c r="CQ117" s="14">
        <v>494.83120000000002</v>
      </c>
      <c r="CR117" s="14">
        <v>512.82060000000001</v>
      </c>
      <c r="CS117" s="14">
        <v>481.61540000000002</v>
      </c>
      <c r="CT117" s="14">
        <v>561.65060000000005</v>
      </c>
      <c r="CU117" s="14">
        <v>550.62149999999997</v>
      </c>
      <c r="CV117" s="14">
        <v>553.98500000000001</v>
      </c>
      <c r="CW117" s="14">
        <v>506.0736</v>
      </c>
      <c r="CX117" s="14">
        <v>846.23140000000001</v>
      </c>
      <c r="CY117" s="14">
        <v>3017.625</v>
      </c>
      <c r="CZ117" s="14">
        <v>2562.63</v>
      </c>
      <c r="DA117" s="14">
        <v>2822.848</v>
      </c>
      <c r="DB117" s="14">
        <v>2523.3139999999999</v>
      </c>
      <c r="DC117" s="14">
        <v>397.18860000000001</v>
      </c>
      <c r="DD117" s="14">
        <v>16</v>
      </c>
      <c r="DE117" s="14">
        <v>19</v>
      </c>
      <c r="DF117" s="27">
        <f t="shared" ca="1" si="1"/>
        <v>588.81949999999961</v>
      </c>
      <c r="DG117" s="14">
        <v>0</v>
      </c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</row>
    <row r="118" spans="1:131" x14ac:dyDescent="0.25">
      <c r="A118" s="14" t="s">
        <v>64</v>
      </c>
      <c r="B118" s="14" t="s">
        <v>63</v>
      </c>
      <c r="C118" s="14" t="s">
        <v>33</v>
      </c>
      <c r="D118" s="14" t="s">
        <v>63</v>
      </c>
      <c r="E118" s="14" t="s">
        <v>63</v>
      </c>
      <c r="F118" s="14" t="s">
        <v>63</v>
      </c>
      <c r="G118" s="14" t="s">
        <v>191</v>
      </c>
      <c r="H118" s="1">
        <v>42234</v>
      </c>
      <c r="I118" s="14">
        <v>1466.751</v>
      </c>
      <c r="J118" s="14">
        <v>1463.64</v>
      </c>
      <c r="K118" s="14">
        <v>1444.9059999999999</v>
      </c>
      <c r="L118" s="14">
        <v>1485.741</v>
      </c>
      <c r="M118" s="14">
        <v>1554.0920000000001</v>
      </c>
      <c r="N118" s="14">
        <v>2118.5</v>
      </c>
      <c r="O118" s="14">
        <v>2713.05</v>
      </c>
      <c r="P118" s="14">
        <v>2795.3440000000001</v>
      </c>
      <c r="Q118" s="14">
        <v>2876.1979999999999</v>
      </c>
      <c r="R118" s="14">
        <v>3650.2750000000001</v>
      </c>
      <c r="S118" s="14">
        <v>4859.68</v>
      </c>
      <c r="T118" s="14">
        <v>5256.6109999999999</v>
      </c>
      <c r="U118" s="14">
        <v>5519.1009999999997</v>
      </c>
      <c r="V118" s="14">
        <v>5753.5389999999998</v>
      </c>
      <c r="W118" s="14">
        <v>5895.27</v>
      </c>
      <c r="X118" s="14">
        <v>5665.3469999999998</v>
      </c>
      <c r="Y118" s="14">
        <v>5734.9430000000002</v>
      </c>
      <c r="Z118" s="14">
        <v>5682.4129999999996</v>
      </c>
      <c r="AA118" s="14">
        <v>5439.7749999999996</v>
      </c>
      <c r="AB118" s="14">
        <v>5270.61</v>
      </c>
      <c r="AC118" s="14">
        <v>5247.07</v>
      </c>
      <c r="AD118" s="14">
        <v>3620.761</v>
      </c>
      <c r="AE118" s="14">
        <v>2372.433</v>
      </c>
      <c r="AF118" s="14">
        <v>1687.4169999999999</v>
      </c>
      <c r="AG118" s="14">
        <v>5630.62</v>
      </c>
      <c r="AH118" s="14">
        <v>1540.201</v>
      </c>
      <c r="AI118" s="14">
        <v>1554.826</v>
      </c>
      <c r="AJ118" s="14">
        <v>1536.202</v>
      </c>
      <c r="AK118" s="14">
        <v>1555.1210000000001</v>
      </c>
      <c r="AL118" s="14">
        <v>1588.7159999999999</v>
      </c>
      <c r="AM118" s="14">
        <v>2108.7080000000001</v>
      </c>
      <c r="AN118" s="14">
        <v>2644.7190000000001</v>
      </c>
      <c r="AO118" s="14">
        <v>2713.174</v>
      </c>
      <c r="AP118" s="14">
        <v>2881.4279999999999</v>
      </c>
      <c r="AQ118" s="14">
        <v>3580.9859999999999</v>
      </c>
      <c r="AR118" s="14">
        <v>4776.5129999999999</v>
      </c>
      <c r="AS118" s="14">
        <v>5176.893</v>
      </c>
      <c r="AT118" s="14">
        <v>5457.6859999999997</v>
      </c>
      <c r="AU118" s="14">
        <v>5687.6559999999999</v>
      </c>
      <c r="AV118" s="14">
        <v>5817.2</v>
      </c>
      <c r="AW118" s="14">
        <v>6363.7359999999999</v>
      </c>
      <c r="AX118" s="14">
        <v>6113.375</v>
      </c>
      <c r="AY118" s="14">
        <v>6003.2550000000001</v>
      </c>
      <c r="AZ118" s="14">
        <v>5477.7759999999998</v>
      </c>
      <c r="BA118" s="14">
        <v>5180.0029999999997</v>
      </c>
      <c r="BB118" s="14">
        <v>5084.3119999999999</v>
      </c>
      <c r="BC118" s="14">
        <v>3566.2060000000001</v>
      </c>
      <c r="BD118" s="14">
        <v>2397.0990000000002</v>
      </c>
      <c r="BE118" s="14">
        <v>1745.021</v>
      </c>
      <c r="BF118" s="14">
        <v>5990.799</v>
      </c>
      <c r="BG118" s="14">
        <v>66.865390000000005</v>
      </c>
      <c r="BH118" s="14">
        <v>65.730770000000007</v>
      </c>
      <c r="BI118" s="14">
        <v>65.105770000000007</v>
      </c>
      <c r="BJ118" s="14">
        <v>64.451920000000001</v>
      </c>
      <c r="BK118" s="14">
        <v>63.586539999999999</v>
      </c>
      <c r="BL118" s="14">
        <v>62.913460000000001</v>
      </c>
      <c r="BM118" s="14">
        <v>62.759619999999998</v>
      </c>
      <c r="BN118" s="14">
        <v>63.509619999999998</v>
      </c>
      <c r="BO118" s="14">
        <v>65.711539999999999</v>
      </c>
      <c r="BP118" s="14">
        <v>68.855770000000007</v>
      </c>
      <c r="BQ118" s="14">
        <v>72.355770000000007</v>
      </c>
      <c r="BR118" s="14">
        <v>75.634609999999995</v>
      </c>
      <c r="BS118" s="14">
        <v>78.461539999999999</v>
      </c>
      <c r="BT118" s="14">
        <v>80.961539999999999</v>
      </c>
      <c r="BU118" s="14">
        <v>82.490390000000005</v>
      </c>
      <c r="BV118" s="14">
        <v>82.961539999999999</v>
      </c>
      <c r="BW118" s="14">
        <v>82.375</v>
      </c>
      <c r="BX118" s="14">
        <v>81.365390000000005</v>
      </c>
      <c r="BY118" s="14">
        <v>78.692310000000006</v>
      </c>
      <c r="BZ118" s="14">
        <v>74.615390000000005</v>
      </c>
      <c r="CA118" s="14">
        <v>71.028850000000006</v>
      </c>
      <c r="CB118" s="14">
        <v>68.923079999999999</v>
      </c>
      <c r="CC118" s="14">
        <v>67.432689999999994</v>
      </c>
      <c r="CD118" s="14">
        <v>66.317310000000006</v>
      </c>
      <c r="CE118" s="14">
        <v>1960.066</v>
      </c>
      <c r="CF118" s="14">
        <v>1618.1220000000001</v>
      </c>
      <c r="CG118" s="14">
        <v>1371.1</v>
      </c>
      <c r="CH118" s="14">
        <v>1357.5409999999999</v>
      </c>
      <c r="CI118" s="14">
        <v>1191.3879999999999</v>
      </c>
      <c r="CJ118" s="14">
        <v>1353.1559999999999</v>
      </c>
      <c r="CK118" s="14">
        <v>1478.01</v>
      </c>
      <c r="CL118" s="14">
        <v>869.03340000000003</v>
      </c>
      <c r="CM118" s="14">
        <v>769.03409999999997</v>
      </c>
      <c r="CN118" s="14">
        <v>947.90309999999999</v>
      </c>
      <c r="CO118" s="14">
        <v>1231.194</v>
      </c>
      <c r="CP118" s="14">
        <v>754.47929999999997</v>
      </c>
      <c r="CQ118" s="14">
        <v>803.89829999999995</v>
      </c>
      <c r="CR118" s="14">
        <v>791.49189999999999</v>
      </c>
      <c r="CS118" s="14">
        <v>807.84479999999996</v>
      </c>
      <c r="CT118" s="14">
        <v>907.48599999999999</v>
      </c>
      <c r="CU118" s="14">
        <v>859.98299999999995</v>
      </c>
      <c r="CV118" s="14">
        <v>815.24450000000002</v>
      </c>
      <c r="CW118" s="14">
        <v>762.36189999999999</v>
      </c>
      <c r="CX118" s="14">
        <v>1234.7550000000001</v>
      </c>
      <c r="CY118" s="14">
        <v>3749.442</v>
      </c>
      <c r="CZ118" s="14">
        <v>2944.585</v>
      </c>
      <c r="DA118" s="14">
        <v>3291.1320000000001</v>
      </c>
      <c r="DB118" s="14">
        <v>3049.1489999999999</v>
      </c>
      <c r="DC118" s="14">
        <v>645.67729999999995</v>
      </c>
      <c r="DD118" s="14">
        <v>16</v>
      </c>
      <c r="DE118" s="14">
        <v>19</v>
      </c>
      <c r="DF118" s="27">
        <f t="shared" ca="1" si="1"/>
        <v>443.77199999999993</v>
      </c>
      <c r="DG118" s="14">
        <v>0</v>
      </c>
      <c r="DH118" s="14"/>
      <c r="DI118" s="14"/>
      <c r="DJ118" s="14"/>
      <c r="DK118" s="14"/>
      <c r="DL118" s="14"/>
      <c r="DM118" s="14"/>
      <c r="DN118" s="14"/>
      <c r="DO118" s="2"/>
      <c r="DP118" s="2"/>
      <c r="DQ118" s="14"/>
      <c r="DR118" s="2"/>
      <c r="DS118" s="2"/>
      <c r="DT118" s="14"/>
      <c r="DU118" s="14"/>
      <c r="DV118" s="14"/>
      <c r="DW118" s="14"/>
      <c r="DX118" s="14"/>
      <c r="DY118" s="14"/>
      <c r="DZ118" s="14"/>
      <c r="EA118" s="14"/>
    </row>
    <row r="119" spans="1:131" x14ac:dyDescent="0.25">
      <c r="A119" s="14" t="s">
        <v>64</v>
      </c>
      <c r="B119" s="14" t="s">
        <v>63</v>
      </c>
      <c r="C119" s="14" t="s">
        <v>33</v>
      </c>
      <c r="D119" s="14" t="s">
        <v>63</v>
      </c>
      <c r="E119" s="14" t="s">
        <v>63</v>
      </c>
      <c r="F119" s="14" t="s">
        <v>63</v>
      </c>
      <c r="G119" s="14" t="s">
        <v>191</v>
      </c>
      <c r="H119" s="1">
        <v>42242</v>
      </c>
      <c r="I119" s="14">
        <v>595.49</v>
      </c>
      <c r="J119" s="14">
        <v>534.76300000000003</v>
      </c>
      <c r="K119" s="14">
        <v>577.245</v>
      </c>
      <c r="L119" s="14">
        <v>574.20000000000005</v>
      </c>
      <c r="M119" s="14">
        <v>555.96100000000001</v>
      </c>
      <c r="N119" s="14">
        <v>823.68499999999995</v>
      </c>
      <c r="O119" s="14">
        <v>963.64800000000002</v>
      </c>
      <c r="P119" s="14">
        <v>1069.1369999999999</v>
      </c>
      <c r="Q119" s="14">
        <v>1113.8150000000001</v>
      </c>
      <c r="R119" s="14">
        <v>1443.6690000000001</v>
      </c>
      <c r="S119" s="14">
        <v>1896.8389999999999</v>
      </c>
      <c r="T119" s="14">
        <v>2020.231</v>
      </c>
      <c r="U119" s="14">
        <v>2161.143</v>
      </c>
      <c r="V119" s="14">
        <v>2225.8209999999999</v>
      </c>
      <c r="W119" s="14">
        <v>2314.1930000000002</v>
      </c>
      <c r="X119" s="14">
        <v>1902.5360000000001</v>
      </c>
      <c r="Y119" s="14">
        <v>2043.2619999999999</v>
      </c>
      <c r="Z119" s="14">
        <v>2059.4</v>
      </c>
      <c r="AA119" s="14">
        <v>2241.3110000000001</v>
      </c>
      <c r="AB119" s="14">
        <v>2288.3919999999998</v>
      </c>
      <c r="AC119" s="14">
        <v>2190.5709999999999</v>
      </c>
      <c r="AD119" s="14">
        <v>1527.0930000000001</v>
      </c>
      <c r="AE119" s="14">
        <v>852.22400000000005</v>
      </c>
      <c r="AF119" s="14">
        <v>637.73299999999995</v>
      </c>
      <c r="AG119" s="14">
        <v>2061.627</v>
      </c>
      <c r="AH119" s="14">
        <v>593.65279999999996</v>
      </c>
      <c r="AI119" s="14">
        <v>546.00350000000003</v>
      </c>
      <c r="AJ119" s="14">
        <v>602.92740000000003</v>
      </c>
      <c r="AK119" s="14">
        <v>590.04740000000004</v>
      </c>
      <c r="AL119" s="14">
        <v>570.32429999999999</v>
      </c>
      <c r="AM119" s="14">
        <v>829.76990000000001</v>
      </c>
      <c r="AN119" s="14">
        <v>969.23040000000003</v>
      </c>
      <c r="AO119" s="14">
        <v>1055.8140000000001</v>
      </c>
      <c r="AP119" s="14">
        <v>1135.7670000000001</v>
      </c>
      <c r="AQ119" s="14">
        <v>1444.047</v>
      </c>
      <c r="AR119" s="14">
        <v>1905.99</v>
      </c>
      <c r="AS119" s="14">
        <v>2044.914</v>
      </c>
      <c r="AT119" s="14">
        <v>2170.424</v>
      </c>
      <c r="AU119" s="14">
        <v>2234.4250000000002</v>
      </c>
      <c r="AV119" s="14">
        <v>2329.6680000000001</v>
      </c>
      <c r="AW119" s="14">
        <v>2240.2460000000001</v>
      </c>
      <c r="AX119" s="14">
        <v>2243.5340000000001</v>
      </c>
      <c r="AY119" s="14">
        <v>2255.6610000000001</v>
      </c>
      <c r="AZ119" s="14">
        <v>2332.3049999999998</v>
      </c>
      <c r="BA119" s="14">
        <v>2266.0569999999998</v>
      </c>
      <c r="BB119" s="14">
        <v>2130.616</v>
      </c>
      <c r="BC119" s="14">
        <v>1503.538</v>
      </c>
      <c r="BD119" s="14">
        <v>882.20060000000001</v>
      </c>
      <c r="BE119" s="14">
        <v>664.32669999999996</v>
      </c>
      <c r="BF119" s="14">
        <v>2264.6410000000001</v>
      </c>
      <c r="BG119" s="14">
        <v>71.875</v>
      </c>
      <c r="BH119" s="14">
        <v>70.349999999999994</v>
      </c>
      <c r="BI119" s="14">
        <v>69.05</v>
      </c>
      <c r="BJ119" s="14">
        <v>67.674999999999997</v>
      </c>
      <c r="BK119" s="14">
        <v>66.75</v>
      </c>
      <c r="BL119" s="14">
        <v>66.45</v>
      </c>
      <c r="BM119" s="14">
        <v>66.075000000000003</v>
      </c>
      <c r="BN119" s="14">
        <v>67.474999999999994</v>
      </c>
      <c r="BO119" s="14">
        <v>71.424999999999997</v>
      </c>
      <c r="BP119" s="14">
        <v>75.05</v>
      </c>
      <c r="BQ119" s="14">
        <v>79.2</v>
      </c>
      <c r="BR119" s="14">
        <v>83.8</v>
      </c>
      <c r="BS119" s="14">
        <v>88</v>
      </c>
      <c r="BT119" s="14">
        <v>91.4</v>
      </c>
      <c r="BU119" s="14">
        <v>93.6</v>
      </c>
      <c r="BV119" s="14">
        <v>94.974999999999994</v>
      </c>
      <c r="BW119" s="14">
        <v>95.075000000000003</v>
      </c>
      <c r="BX119" s="14">
        <v>94.025000000000006</v>
      </c>
      <c r="BY119" s="14">
        <v>91</v>
      </c>
      <c r="BZ119" s="14">
        <v>87</v>
      </c>
      <c r="CA119" s="14">
        <v>83.55</v>
      </c>
      <c r="CB119" s="14">
        <v>81.099999999999994</v>
      </c>
      <c r="CC119" s="14">
        <v>78.599999999999994</v>
      </c>
      <c r="CD119" s="14">
        <v>76.525000000000006</v>
      </c>
      <c r="CE119" s="14">
        <v>523.67899999999997</v>
      </c>
      <c r="CF119" s="14">
        <v>410.87099999999998</v>
      </c>
      <c r="CG119" s="14">
        <v>381.94119999999998</v>
      </c>
      <c r="CH119" s="14">
        <v>347.88369999999998</v>
      </c>
      <c r="CI119" s="14">
        <v>254.62479999999999</v>
      </c>
      <c r="CJ119" s="14">
        <v>314.57900000000001</v>
      </c>
      <c r="CK119" s="14">
        <v>318.55059999999997</v>
      </c>
      <c r="CL119" s="14">
        <v>156.77869999999999</v>
      </c>
      <c r="CM119" s="14">
        <v>174.89879999999999</v>
      </c>
      <c r="CN119" s="14">
        <v>274.33240000000001</v>
      </c>
      <c r="CO119" s="14">
        <v>235.91380000000001</v>
      </c>
      <c r="CP119" s="14">
        <v>140.1507</v>
      </c>
      <c r="CQ119" s="14">
        <v>125.2653</v>
      </c>
      <c r="CR119" s="14">
        <v>140.73429999999999</v>
      </c>
      <c r="CS119" s="14">
        <v>140.66</v>
      </c>
      <c r="CT119" s="14">
        <v>183.6003</v>
      </c>
      <c r="CU119" s="14">
        <v>211.10169999999999</v>
      </c>
      <c r="CV119" s="14">
        <v>212.22399999999999</v>
      </c>
      <c r="CW119" s="14">
        <v>150.10550000000001</v>
      </c>
      <c r="CX119" s="14">
        <v>310.07560000000001</v>
      </c>
      <c r="CY119" s="14">
        <v>1187.9269999999999</v>
      </c>
      <c r="CZ119" s="14">
        <v>1051.009</v>
      </c>
      <c r="DA119" s="14">
        <v>898.23850000000004</v>
      </c>
      <c r="DB119" s="14">
        <v>733.39549999999997</v>
      </c>
      <c r="DC119" s="14">
        <v>135.86369999999999</v>
      </c>
      <c r="DD119" s="14">
        <v>16</v>
      </c>
      <c r="DE119" s="14">
        <v>19</v>
      </c>
      <c r="DF119" s="27">
        <f t="shared" ca="1" si="1"/>
        <v>205.65000000000009</v>
      </c>
      <c r="DG119" s="14">
        <v>0</v>
      </c>
      <c r="DH119" s="14"/>
      <c r="DI119" s="14"/>
      <c r="DJ119" s="14"/>
      <c r="DK119" s="14"/>
      <c r="DL119" s="14"/>
      <c r="DM119" s="14"/>
      <c r="DN119" s="14"/>
      <c r="DO119" s="2"/>
      <c r="DP119" s="2"/>
      <c r="DQ119" s="14"/>
      <c r="DR119" s="2"/>
      <c r="DS119" s="2"/>
      <c r="DT119" s="14"/>
      <c r="DU119" s="14"/>
      <c r="DV119" s="14"/>
      <c r="DW119" s="14"/>
      <c r="DX119" s="14"/>
      <c r="DY119" s="14"/>
      <c r="DZ119" s="14"/>
      <c r="EA119" s="14"/>
    </row>
    <row r="120" spans="1:131" x14ac:dyDescent="0.25">
      <c r="A120" s="14" t="s">
        <v>64</v>
      </c>
      <c r="B120" s="14" t="s">
        <v>63</v>
      </c>
      <c r="C120" s="14" t="s">
        <v>33</v>
      </c>
      <c r="D120" s="14" t="s">
        <v>63</v>
      </c>
      <c r="E120" s="14" t="s">
        <v>63</v>
      </c>
      <c r="F120" s="14" t="s">
        <v>63</v>
      </c>
      <c r="G120" s="14" t="s">
        <v>191</v>
      </c>
      <c r="H120" s="1">
        <v>42243</v>
      </c>
      <c r="I120" s="14">
        <v>1544.2460000000001</v>
      </c>
      <c r="J120" s="14">
        <v>1485.6020000000001</v>
      </c>
      <c r="K120" s="14">
        <v>1409.973</v>
      </c>
      <c r="L120" s="14">
        <v>1481.069</v>
      </c>
      <c r="M120" s="14">
        <v>1510.2180000000001</v>
      </c>
      <c r="N120" s="14">
        <v>2008.67</v>
      </c>
      <c r="O120" s="14">
        <v>2546.8270000000002</v>
      </c>
      <c r="P120" s="14">
        <v>2724.1390000000001</v>
      </c>
      <c r="Q120" s="14">
        <v>2927.1289999999999</v>
      </c>
      <c r="R120" s="14">
        <v>3806.7510000000002</v>
      </c>
      <c r="S120" s="14">
        <v>5255.0129999999999</v>
      </c>
      <c r="T120" s="14">
        <v>5733.6639999999998</v>
      </c>
      <c r="U120" s="14">
        <v>6079.8829999999998</v>
      </c>
      <c r="V120" s="14">
        <v>6273.8779999999997</v>
      </c>
      <c r="W120" s="14">
        <v>6447.2659999999996</v>
      </c>
      <c r="X120" s="14">
        <v>5441.067</v>
      </c>
      <c r="Y120" s="14">
        <v>5858.6319999999996</v>
      </c>
      <c r="Z120" s="14">
        <v>5838.7629999999999</v>
      </c>
      <c r="AA120" s="14">
        <v>5996.6130000000003</v>
      </c>
      <c r="AB120" s="14">
        <v>5768.4889999999996</v>
      </c>
      <c r="AC120" s="14">
        <v>5749.8879999999999</v>
      </c>
      <c r="AD120" s="14">
        <v>3947.4180000000001</v>
      </c>
      <c r="AE120" s="14">
        <v>2447.8150000000001</v>
      </c>
      <c r="AF120" s="14">
        <v>1817.2929999999999</v>
      </c>
      <c r="AG120" s="14">
        <v>5783.7690000000002</v>
      </c>
      <c r="AH120" s="14">
        <v>1551.2449999999999</v>
      </c>
      <c r="AI120" s="14">
        <v>1519.069</v>
      </c>
      <c r="AJ120" s="14">
        <v>1460.0509999999999</v>
      </c>
      <c r="AK120" s="14">
        <v>1508.3779999999999</v>
      </c>
      <c r="AL120" s="14">
        <v>1523.085</v>
      </c>
      <c r="AM120" s="14">
        <v>2004.1869999999999</v>
      </c>
      <c r="AN120" s="14">
        <v>2509.6550000000002</v>
      </c>
      <c r="AO120" s="14">
        <v>2711.319</v>
      </c>
      <c r="AP120" s="14">
        <v>2940.6909999999998</v>
      </c>
      <c r="AQ120" s="14">
        <v>3785.8130000000001</v>
      </c>
      <c r="AR120" s="14">
        <v>5206.4939999999997</v>
      </c>
      <c r="AS120" s="14">
        <v>5723.7629999999999</v>
      </c>
      <c r="AT120" s="14">
        <v>6080.3379999999997</v>
      </c>
      <c r="AU120" s="14">
        <v>6313.6620000000003</v>
      </c>
      <c r="AV120" s="14">
        <v>6525.81</v>
      </c>
      <c r="AW120" s="14">
        <v>6501.2969999999996</v>
      </c>
      <c r="AX120" s="14">
        <v>6452.085</v>
      </c>
      <c r="AY120" s="14">
        <v>6389.241</v>
      </c>
      <c r="AZ120" s="14">
        <v>6063.5950000000003</v>
      </c>
      <c r="BA120" s="14">
        <v>5720.8050000000003</v>
      </c>
      <c r="BB120" s="14">
        <v>5611.9709999999995</v>
      </c>
      <c r="BC120" s="14">
        <v>3866.0529999999999</v>
      </c>
      <c r="BD120" s="14">
        <v>2374.8850000000002</v>
      </c>
      <c r="BE120" s="14">
        <v>1860.8889999999999</v>
      </c>
      <c r="BF120" s="14">
        <v>6356.5649999999996</v>
      </c>
      <c r="BG120" s="14">
        <v>69.358490000000003</v>
      </c>
      <c r="BH120" s="14">
        <v>67.943399999999997</v>
      </c>
      <c r="BI120" s="14">
        <v>67.160380000000004</v>
      </c>
      <c r="BJ120" s="14">
        <v>66.047169999999994</v>
      </c>
      <c r="BK120" s="14">
        <v>65.018870000000007</v>
      </c>
      <c r="BL120" s="14">
        <v>64.188680000000005</v>
      </c>
      <c r="BM120" s="14">
        <v>63.849060000000001</v>
      </c>
      <c r="BN120" s="14">
        <v>66.377359999999996</v>
      </c>
      <c r="BO120" s="14">
        <v>70.811319999999995</v>
      </c>
      <c r="BP120" s="14">
        <v>75.056600000000003</v>
      </c>
      <c r="BQ120" s="14">
        <v>79.5</v>
      </c>
      <c r="BR120" s="14">
        <v>83.933959999999999</v>
      </c>
      <c r="BS120" s="14">
        <v>87.924530000000004</v>
      </c>
      <c r="BT120" s="14">
        <v>90.358490000000003</v>
      </c>
      <c r="BU120" s="14">
        <v>92.264150000000001</v>
      </c>
      <c r="BV120" s="14">
        <v>92.528310000000005</v>
      </c>
      <c r="BW120" s="14">
        <v>91.273579999999995</v>
      </c>
      <c r="BX120" s="14">
        <v>88.877359999999996</v>
      </c>
      <c r="BY120" s="14">
        <v>85.924530000000004</v>
      </c>
      <c r="BZ120" s="14">
        <v>82.443399999999997</v>
      </c>
      <c r="CA120" s="14">
        <v>79.339619999999996</v>
      </c>
      <c r="CB120" s="14">
        <v>77.537729999999996</v>
      </c>
      <c r="CC120" s="14">
        <v>75.556600000000003</v>
      </c>
      <c r="CD120" s="14">
        <v>73.613200000000006</v>
      </c>
      <c r="CE120" s="14">
        <v>1020.076</v>
      </c>
      <c r="CF120" s="14">
        <v>785.3836</v>
      </c>
      <c r="CG120" s="14">
        <v>694.56439999999998</v>
      </c>
      <c r="CH120" s="14">
        <v>668.09939999999995</v>
      </c>
      <c r="CI120" s="14">
        <v>560.07280000000003</v>
      </c>
      <c r="CJ120" s="14">
        <v>678.0797</v>
      </c>
      <c r="CK120" s="14">
        <v>675.92780000000005</v>
      </c>
      <c r="CL120" s="14">
        <v>405.71929999999998</v>
      </c>
      <c r="CM120" s="14">
        <v>433.45479999999998</v>
      </c>
      <c r="CN120" s="14">
        <v>732.57539999999995</v>
      </c>
      <c r="CO120" s="14">
        <v>833.53880000000004</v>
      </c>
      <c r="CP120" s="14">
        <v>496.74799999999999</v>
      </c>
      <c r="CQ120" s="14">
        <v>549.50519999999995</v>
      </c>
      <c r="CR120" s="14">
        <v>473.19740000000002</v>
      </c>
      <c r="CS120" s="14">
        <v>512.69820000000004</v>
      </c>
      <c r="CT120" s="14">
        <v>561.65329999999994</v>
      </c>
      <c r="CU120" s="14">
        <v>589.08450000000005</v>
      </c>
      <c r="CV120" s="14">
        <v>613.93960000000004</v>
      </c>
      <c r="CW120" s="14">
        <v>577.55439999999999</v>
      </c>
      <c r="CX120" s="14">
        <v>967.2328</v>
      </c>
      <c r="CY120" s="14">
        <v>2451.413</v>
      </c>
      <c r="CZ120" s="14">
        <v>2066.0839999999998</v>
      </c>
      <c r="DA120" s="14">
        <v>3288.462</v>
      </c>
      <c r="DB120" s="14">
        <v>3261.915</v>
      </c>
      <c r="DC120" s="14">
        <v>443.39229999999998</v>
      </c>
      <c r="DD120" s="14">
        <v>16</v>
      </c>
      <c r="DE120" s="14">
        <v>19</v>
      </c>
      <c r="DF120" s="27">
        <f t="shared" ca="1" si="1"/>
        <v>683.33949999999913</v>
      </c>
      <c r="DG120" s="14">
        <v>0</v>
      </c>
      <c r="DH120" s="14"/>
      <c r="DI120" s="14"/>
      <c r="DJ120" s="14"/>
      <c r="DK120" s="14"/>
      <c r="DL120" s="14"/>
      <c r="DM120" s="14"/>
      <c r="DN120" s="14"/>
      <c r="DO120" s="2"/>
      <c r="DP120" s="2"/>
      <c r="DQ120" s="14"/>
      <c r="DR120" s="2"/>
      <c r="DS120" s="2"/>
      <c r="DT120" s="14"/>
      <c r="DU120" s="14"/>
      <c r="DV120" s="14"/>
      <c r="DW120" s="14"/>
      <c r="DX120" s="14"/>
      <c r="DY120" s="14"/>
      <c r="DZ120" s="14"/>
      <c r="EA120" s="14"/>
    </row>
    <row r="121" spans="1:131" x14ac:dyDescent="0.25">
      <c r="A121" s="14" t="s">
        <v>64</v>
      </c>
      <c r="B121" s="14" t="s">
        <v>63</v>
      </c>
      <c r="C121" s="14" t="s">
        <v>33</v>
      </c>
      <c r="D121" s="14" t="s">
        <v>63</v>
      </c>
      <c r="E121" s="14" t="s">
        <v>63</v>
      </c>
      <c r="F121" s="14" t="s">
        <v>63</v>
      </c>
      <c r="G121" s="14" t="s">
        <v>191</v>
      </c>
      <c r="H121" s="1">
        <v>42256</v>
      </c>
      <c r="I121" s="14">
        <v>1564.925</v>
      </c>
      <c r="J121" s="14">
        <v>1491.5050000000001</v>
      </c>
      <c r="K121" s="14">
        <v>1554.472</v>
      </c>
      <c r="L121" s="14">
        <v>1618.874</v>
      </c>
      <c r="M121" s="14">
        <v>1664.059</v>
      </c>
      <c r="N121" s="14">
        <v>2047.461</v>
      </c>
      <c r="O121" s="14">
        <v>2803.1529999999998</v>
      </c>
      <c r="P121" s="14">
        <v>2893.355</v>
      </c>
      <c r="Q121" s="14">
        <v>3063.7959999999998</v>
      </c>
      <c r="R121" s="14">
        <v>4183.3069999999998</v>
      </c>
      <c r="S121" s="14">
        <v>5707.326</v>
      </c>
      <c r="T121" s="14">
        <v>6170.9</v>
      </c>
      <c r="U121" s="14">
        <v>6543.3860000000004</v>
      </c>
      <c r="V121" s="14">
        <v>6811.2259999999997</v>
      </c>
      <c r="W121" s="14">
        <v>6871.5959999999995</v>
      </c>
      <c r="X121" s="14">
        <v>5997.0209999999997</v>
      </c>
      <c r="Y121" s="14">
        <v>6493.2079999999996</v>
      </c>
      <c r="Z121" s="14">
        <v>6407</v>
      </c>
      <c r="AA121" s="14">
        <v>6624.2049999999999</v>
      </c>
      <c r="AB121" s="14">
        <v>6343.4269999999997</v>
      </c>
      <c r="AC121" s="14">
        <v>6140.7860000000001</v>
      </c>
      <c r="AD121" s="14">
        <v>3993.4609999999998</v>
      </c>
      <c r="AE121" s="14">
        <v>2161.2959999999998</v>
      </c>
      <c r="AF121" s="14">
        <v>1663.6289999999999</v>
      </c>
      <c r="AG121" s="14">
        <v>6380.3580000000002</v>
      </c>
      <c r="AH121" s="14">
        <v>1566.7950000000001</v>
      </c>
      <c r="AI121" s="14">
        <v>1541.0540000000001</v>
      </c>
      <c r="AJ121" s="14">
        <v>1575.681</v>
      </c>
      <c r="AK121" s="14">
        <v>1627.1949999999999</v>
      </c>
      <c r="AL121" s="14">
        <v>1697.1590000000001</v>
      </c>
      <c r="AM121" s="14">
        <v>2044.0530000000001</v>
      </c>
      <c r="AN121" s="14">
        <v>2784.8270000000002</v>
      </c>
      <c r="AO121" s="14">
        <v>2924.9540000000002</v>
      </c>
      <c r="AP121" s="14">
        <v>3131.933</v>
      </c>
      <c r="AQ121" s="14">
        <v>4177.0540000000001</v>
      </c>
      <c r="AR121" s="14">
        <v>5656.7049999999999</v>
      </c>
      <c r="AS121" s="14">
        <v>6208.31</v>
      </c>
      <c r="AT121" s="14">
        <v>6556.6809999999996</v>
      </c>
      <c r="AU121" s="14">
        <v>6889.8379999999997</v>
      </c>
      <c r="AV121" s="14">
        <v>7021.1570000000002</v>
      </c>
      <c r="AW121" s="14">
        <v>7094.2950000000001</v>
      </c>
      <c r="AX121" s="14">
        <v>7144.8530000000001</v>
      </c>
      <c r="AY121" s="14">
        <v>6983.37</v>
      </c>
      <c r="AZ121" s="14">
        <v>6646.951</v>
      </c>
      <c r="BA121" s="14">
        <v>6295.3890000000001</v>
      </c>
      <c r="BB121" s="14">
        <v>5987.49</v>
      </c>
      <c r="BC121" s="14">
        <v>3932.125</v>
      </c>
      <c r="BD121" s="14">
        <v>2233.6559999999999</v>
      </c>
      <c r="BE121" s="14">
        <v>1729.6569999999999</v>
      </c>
      <c r="BF121" s="14">
        <v>6955.1610000000001</v>
      </c>
      <c r="BG121" s="14">
        <v>71.140349999999998</v>
      </c>
      <c r="BH121" s="14">
        <v>69.48245</v>
      </c>
      <c r="BI121" s="14">
        <v>67.885959999999997</v>
      </c>
      <c r="BJ121" s="14">
        <v>66.938599999999994</v>
      </c>
      <c r="BK121" s="14">
        <v>65.587720000000004</v>
      </c>
      <c r="BL121" s="14">
        <v>64.824560000000005</v>
      </c>
      <c r="BM121" s="14">
        <v>64.447360000000003</v>
      </c>
      <c r="BN121" s="14">
        <v>66.894739999999999</v>
      </c>
      <c r="BO121" s="14">
        <v>72.51755</v>
      </c>
      <c r="BP121" s="14">
        <v>77.438599999999994</v>
      </c>
      <c r="BQ121" s="14">
        <v>82.473690000000005</v>
      </c>
      <c r="BR121" s="14">
        <v>86.701750000000004</v>
      </c>
      <c r="BS121" s="14">
        <v>89.859650000000002</v>
      </c>
      <c r="BT121" s="14">
        <v>93.043859999999995</v>
      </c>
      <c r="BU121" s="14">
        <v>94.210530000000006</v>
      </c>
      <c r="BV121" s="14">
        <v>94.912279999999996</v>
      </c>
      <c r="BW121" s="14">
        <v>94.201750000000004</v>
      </c>
      <c r="BX121" s="14">
        <v>92.263159999999999</v>
      </c>
      <c r="BY121" s="14">
        <v>89.078950000000006</v>
      </c>
      <c r="BZ121" s="14">
        <v>83.789469999999994</v>
      </c>
      <c r="CA121" s="14">
        <v>79.666659999999993</v>
      </c>
      <c r="CB121" s="14">
        <v>76.903509999999997</v>
      </c>
      <c r="CC121" s="14">
        <v>74.63158</v>
      </c>
      <c r="CD121" s="14">
        <v>72.973690000000005</v>
      </c>
      <c r="CE121" s="14">
        <v>3259.4409999999998</v>
      </c>
      <c r="CF121" s="14">
        <v>6185.1620000000003</v>
      </c>
      <c r="CG121" s="14">
        <v>2511.3049999999998</v>
      </c>
      <c r="CH121" s="14">
        <v>2472.5509999999999</v>
      </c>
      <c r="CI121" s="14">
        <v>1524.3320000000001</v>
      </c>
      <c r="CJ121" s="14">
        <v>1362.1220000000001</v>
      </c>
      <c r="CK121" s="14">
        <v>1583.8879999999999</v>
      </c>
      <c r="CL121" s="14">
        <v>1252.5050000000001</v>
      </c>
      <c r="CM121" s="14">
        <v>2378.2399999999998</v>
      </c>
      <c r="CN121" s="14">
        <v>1361.3409999999999</v>
      </c>
      <c r="CO121" s="14">
        <v>2015.2180000000001</v>
      </c>
      <c r="CP121" s="14">
        <v>861.13660000000004</v>
      </c>
      <c r="CQ121" s="14">
        <v>786.40700000000004</v>
      </c>
      <c r="CR121" s="14">
        <v>737.40060000000005</v>
      </c>
      <c r="CS121" s="14">
        <v>809.66729999999995</v>
      </c>
      <c r="CT121" s="14">
        <v>924.04340000000002</v>
      </c>
      <c r="CU121" s="14">
        <v>890.69939999999997</v>
      </c>
      <c r="CV121" s="14">
        <v>850.49940000000004</v>
      </c>
      <c r="CW121" s="14">
        <v>816.2106</v>
      </c>
      <c r="CX121" s="14">
        <v>1196.4369999999999</v>
      </c>
      <c r="CY121" s="14">
        <v>4602.92</v>
      </c>
      <c r="CZ121" s="14">
        <v>3875.873</v>
      </c>
      <c r="DA121" s="14">
        <v>4555.1379999999999</v>
      </c>
      <c r="DB121" s="14">
        <v>4116.1080000000002</v>
      </c>
      <c r="DC121" s="14">
        <v>660.38229999999999</v>
      </c>
      <c r="DD121" s="14">
        <v>16</v>
      </c>
      <c r="DE121" s="14">
        <v>19</v>
      </c>
      <c r="DF121" s="27">
        <f t="shared" ca="1" si="1"/>
        <v>680.56024999999954</v>
      </c>
      <c r="DG121" s="14">
        <v>0</v>
      </c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</row>
    <row r="122" spans="1:131" x14ac:dyDescent="0.25">
      <c r="A122" s="14" t="s">
        <v>64</v>
      </c>
      <c r="B122" s="14" t="s">
        <v>63</v>
      </c>
      <c r="C122" s="14" t="s">
        <v>33</v>
      </c>
      <c r="D122" s="14" t="s">
        <v>63</v>
      </c>
      <c r="E122" s="14" t="s">
        <v>63</v>
      </c>
      <c r="F122" s="14" t="s">
        <v>63</v>
      </c>
      <c r="G122" s="14" t="s">
        <v>191</v>
      </c>
      <c r="H122" s="1">
        <v>42257</v>
      </c>
      <c r="I122" s="14">
        <v>1548.9680000000001</v>
      </c>
      <c r="J122" s="14">
        <v>1543.299</v>
      </c>
      <c r="K122" s="14">
        <v>1565.6289999999999</v>
      </c>
      <c r="L122" s="14">
        <v>1617.59</v>
      </c>
      <c r="M122" s="14">
        <v>1755.0050000000001</v>
      </c>
      <c r="N122" s="14">
        <v>2200.096</v>
      </c>
      <c r="O122" s="14">
        <v>2925.6860000000001</v>
      </c>
      <c r="P122" s="14">
        <v>2981.2150000000001</v>
      </c>
      <c r="Q122" s="14">
        <v>3200.5419999999999</v>
      </c>
      <c r="R122" s="14">
        <v>4239.7139999999999</v>
      </c>
      <c r="S122" s="14">
        <v>5735.6509999999998</v>
      </c>
      <c r="T122" s="14">
        <v>6204.777</v>
      </c>
      <c r="U122" s="14">
        <v>6565.79</v>
      </c>
      <c r="V122" s="14">
        <v>6789.7610000000004</v>
      </c>
      <c r="W122" s="14">
        <v>6844.4359999999997</v>
      </c>
      <c r="X122" s="14">
        <v>5849.6949999999997</v>
      </c>
      <c r="Y122" s="14">
        <v>6288.87</v>
      </c>
      <c r="Z122" s="14">
        <v>6238.4260000000004</v>
      </c>
      <c r="AA122" s="14">
        <v>6378.201</v>
      </c>
      <c r="AB122" s="14">
        <v>6289.2039999999997</v>
      </c>
      <c r="AC122" s="14">
        <v>5926.5860000000002</v>
      </c>
      <c r="AD122" s="14">
        <v>3989.9920000000002</v>
      </c>
      <c r="AE122" s="14">
        <v>2583.7080000000001</v>
      </c>
      <c r="AF122" s="14">
        <v>1966.6489999999999</v>
      </c>
      <c r="AG122" s="14">
        <v>6188.7979999999998</v>
      </c>
      <c r="AH122" s="14">
        <v>1570.9870000000001</v>
      </c>
      <c r="AI122" s="14">
        <v>1575.386</v>
      </c>
      <c r="AJ122" s="14">
        <v>1586.82</v>
      </c>
      <c r="AK122" s="14">
        <v>1600.1790000000001</v>
      </c>
      <c r="AL122" s="14">
        <v>1753.9549999999999</v>
      </c>
      <c r="AM122" s="14">
        <v>2200.89</v>
      </c>
      <c r="AN122" s="14">
        <v>2921.4059999999999</v>
      </c>
      <c r="AO122" s="14">
        <v>3012.0340000000001</v>
      </c>
      <c r="AP122" s="14">
        <v>3210.1239999999998</v>
      </c>
      <c r="AQ122" s="14">
        <v>4228.2809999999999</v>
      </c>
      <c r="AR122" s="14">
        <v>5658.4070000000002</v>
      </c>
      <c r="AS122" s="14">
        <v>6209.52</v>
      </c>
      <c r="AT122" s="14">
        <v>6560.8469999999998</v>
      </c>
      <c r="AU122" s="14">
        <v>6865.1880000000001</v>
      </c>
      <c r="AV122" s="14">
        <v>6946.3130000000001</v>
      </c>
      <c r="AW122" s="14">
        <v>7078.8180000000002</v>
      </c>
      <c r="AX122" s="14">
        <v>6995.0119999999997</v>
      </c>
      <c r="AY122" s="14">
        <v>6875.165</v>
      </c>
      <c r="AZ122" s="14">
        <v>6362.6139999999996</v>
      </c>
      <c r="BA122" s="14">
        <v>6206.6909999999998</v>
      </c>
      <c r="BB122" s="14">
        <v>5748.5280000000002</v>
      </c>
      <c r="BC122" s="14">
        <v>3816.2910000000002</v>
      </c>
      <c r="BD122" s="14">
        <v>2567.3879999999999</v>
      </c>
      <c r="BE122" s="14">
        <v>2052.5410000000002</v>
      </c>
      <c r="BF122" s="14">
        <v>6830.0690000000004</v>
      </c>
      <c r="BG122" s="14">
        <v>71.271929999999998</v>
      </c>
      <c r="BH122" s="14">
        <v>69.938599999999994</v>
      </c>
      <c r="BI122" s="14">
        <v>68.605260000000001</v>
      </c>
      <c r="BJ122" s="14">
        <v>67.219300000000004</v>
      </c>
      <c r="BK122" s="14">
        <v>66.315790000000007</v>
      </c>
      <c r="BL122" s="14">
        <v>65.473690000000005</v>
      </c>
      <c r="BM122" s="14">
        <v>64.86842</v>
      </c>
      <c r="BN122" s="14">
        <v>66.535089999999997</v>
      </c>
      <c r="BO122" s="14">
        <v>71.166659999999993</v>
      </c>
      <c r="BP122" s="14">
        <v>75.991230000000002</v>
      </c>
      <c r="BQ122" s="14">
        <v>80.473690000000005</v>
      </c>
      <c r="BR122" s="14">
        <v>85.087720000000004</v>
      </c>
      <c r="BS122" s="14">
        <v>88.728070000000002</v>
      </c>
      <c r="BT122" s="14">
        <v>91.754390000000001</v>
      </c>
      <c r="BU122" s="14">
        <v>92.587720000000004</v>
      </c>
      <c r="BV122" s="14">
        <v>92.429820000000007</v>
      </c>
      <c r="BW122" s="14">
        <v>91.763159999999999</v>
      </c>
      <c r="BX122" s="14">
        <v>90.149119999999996</v>
      </c>
      <c r="BY122" s="14">
        <v>86.912279999999996</v>
      </c>
      <c r="BZ122" s="14">
        <v>82.114040000000003</v>
      </c>
      <c r="CA122" s="14">
        <v>78.640349999999998</v>
      </c>
      <c r="CB122" s="14">
        <v>75.859650000000002</v>
      </c>
      <c r="CC122" s="14">
        <v>73.701750000000004</v>
      </c>
      <c r="CD122" s="14">
        <v>72.061400000000006</v>
      </c>
      <c r="CE122" s="14">
        <v>3808.1439999999998</v>
      </c>
      <c r="CF122" s="14">
        <v>3669.346</v>
      </c>
      <c r="CG122" s="14">
        <v>3376.5619999999999</v>
      </c>
      <c r="CH122" s="14">
        <v>3258.3020000000001</v>
      </c>
      <c r="CI122" s="14">
        <v>3017.299</v>
      </c>
      <c r="CJ122" s="14">
        <v>2124.9540000000002</v>
      </c>
      <c r="CK122" s="14">
        <v>8739.9940000000006</v>
      </c>
      <c r="CL122" s="14">
        <v>3111.951</v>
      </c>
      <c r="CM122" s="14">
        <v>1503.143</v>
      </c>
      <c r="CN122" s="14">
        <v>2495.0309999999999</v>
      </c>
      <c r="CO122" s="14">
        <v>7941.6390000000001</v>
      </c>
      <c r="CP122" s="14">
        <v>1423.058</v>
      </c>
      <c r="CQ122" s="14">
        <v>1149.4380000000001</v>
      </c>
      <c r="CR122" s="14">
        <v>1125.8399999999999</v>
      </c>
      <c r="CS122" s="14">
        <v>1456.999</v>
      </c>
      <c r="CT122" s="14">
        <v>1181.45</v>
      </c>
      <c r="CU122" s="14">
        <v>1227.7360000000001</v>
      </c>
      <c r="CV122" s="14">
        <v>1082.9749999999999</v>
      </c>
      <c r="CW122" s="14">
        <v>914.70029999999997</v>
      </c>
      <c r="CX122" s="14">
        <v>1357.056</v>
      </c>
      <c r="CY122" s="14">
        <v>17643.38</v>
      </c>
      <c r="CZ122" s="14">
        <v>15234.41</v>
      </c>
      <c r="DA122" s="14">
        <v>20239.8</v>
      </c>
      <c r="DB122" s="14">
        <v>14549.26</v>
      </c>
      <c r="DC122" s="14">
        <v>763.42610000000002</v>
      </c>
      <c r="DD122" s="14">
        <v>16</v>
      </c>
      <c r="DE122" s="14">
        <v>19</v>
      </c>
      <c r="DF122" s="27">
        <f t="shared" ca="1" si="1"/>
        <v>785.02900000000045</v>
      </c>
      <c r="DG122" s="14">
        <v>0</v>
      </c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</row>
    <row r="123" spans="1:131" x14ac:dyDescent="0.25">
      <c r="A123" s="14" t="s">
        <v>64</v>
      </c>
      <c r="B123" s="14" t="s">
        <v>63</v>
      </c>
      <c r="C123" s="14" t="s">
        <v>33</v>
      </c>
      <c r="D123" s="14" t="s">
        <v>63</v>
      </c>
      <c r="E123" s="14" t="s">
        <v>63</v>
      </c>
      <c r="F123" s="14" t="s">
        <v>63</v>
      </c>
      <c r="G123" s="14" t="s">
        <v>191</v>
      </c>
      <c r="H123" s="1">
        <v>42258</v>
      </c>
      <c r="I123" s="14">
        <v>1631.0119999999999</v>
      </c>
      <c r="J123" s="14">
        <v>1590.7719999999999</v>
      </c>
      <c r="K123" s="14">
        <v>1509.1130000000001</v>
      </c>
      <c r="L123" s="14">
        <v>1620.818</v>
      </c>
      <c r="M123" s="14">
        <v>1691.297</v>
      </c>
      <c r="N123" s="14">
        <v>2212.8490000000002</v>
      </c>
      <c r="O123" s="14">
        <v>3143.5219999999999</v>
      </c>
      <c r="P123" s="14">
        <v>3040.1080000000002</v>
      </c>
      <c r="Q123" s="14">
        <v>3177.797</v>
      </c>
      <c r="R123" s="14">
        <v>4135.72</v>
      </c>
      <c r="S123" s="14">
        <v>5556.5649999999996</v>
      </c>
      <c r="T123" s="14">
        <v>6017.0410000000002</v>
      </c>
      <c r="U123" s="14">
        <v>6332.7370000000001</v>
      </c>
      <c r="V123" s="14">
        <v>6506.6130000000003</v>
      </c>
      <c r="W123" s="14">
        <v>6709.7219999999998</v>
      </c>
      <c r="X123" s="14">
        <v>5667.1270000000004</v>
      </c>
      <c r="Y123" s="14">
        <v>6148.8140000000003</v>
      </c>
      <c r="Z123" s="14">
        <v>6091.6859999999997</v>
      </c>
      <c r="AA123" s="14">
        <v>6303.5950000000003</v>
      </c>
      <c r="AB123" s="14">
        <v>6184.4409999999998</v>
      </c>
      <c r="AC123" s="14">
        <v>5858.2049999999999</v>
      </c>
      <c r="AD123" s="14">
        <v>3962.4409999999998</v>
      </c>
      <c r="AE123" s="14">
        <v>2339.806</v>
      </c>
      <c r="AF123" s="14">
        <v>1708.653</v>
      </c>
      <c r="AG123" s="14">
        <v>6052.8050000000003</v>
      </c>
      <c r="AH123" s="14">
        <v>1479.123</v>
      </c>
      <c r="AI123" s="14">
        <v>1647.43</v>
      </c>
      <c r="AJ123" s="14">
        <v>1540.403</v>
      </c>
      <c r="AK123" s="14">
        <v>1620.836</v>
      </c>
      <c r="AL123" s="14">
        <v>1700.9079999999999</v>
      </c>
      <c r="AM123" s="14">
        <v>2202.7820000000002</v>
      </c>
      <c r="AN123" s="14">
        <v>3124.1930000000002</v>
      </c>
      <c r="AO123" s="14">
        <v>3019.3240000000001</v>
      </c>
      <c r="AP123" s="14">
        <v>3154.681</v>
      </c>
      <c r="AQ123" s="14">
        <v>4131.125</v>
      </c>
      <c r="AR123" s="14">
        <v>5535.2060000000001</v>
      </c>
      <c r="AS123" s="14">
        <v>6057.1750000000002</v>
      </c>
      <c r="AT123" s="14">
        <v>6361.915</v>
      </c>
      <c r="AU123" s="14">
        <v>6581.3209999999999</v>
      </c>
      <c r="AV123" s="14">
        <v>6778.15</v>
      </c>
      <c r="AW123" s="14">
        <v>6900.4430000000002</v>
      </c>
      <c r="AX123" s="14">
        <v>6855.8680000000004</v>
      </c>
      <c r="AY123" s="14">
        <v>6713.9560000000001</v>
      </c>
      <c r="AZ123" s="14">
        <v>6243.7960000000003</v>
      </c>
      <c r="BA123" s="14">
        <v>6078.1769999999997</v>
      </c>
      <c r="BB123" s="14">
        <v>5760.8339999999998</v>
      </c>
      <c r="BC123" s="14">
        <v>3823.3449999999998</v>
      </c>
      <c r="BD123" s="14">
        <v>2340.8159999999998</v>
      </c>
      <c r="BE123" s="14">
        <v>1847.7819999999999</v>
      </c>
      <c r="BF123" s="14">
        <v>6677.6769999999997</v>
      </c>
      <c r="BG123" s="14">
        <v>70.75</v>
      </c>
      <c r="BH123" s="14">
        <v>69.551730000000006</v>
      </c>
      <c r="BI123" s="14">
        <v>68.155169999999998</v>
      </c>
      <c r="BJ123" s="14">
        <v>67.086200000000005</v>
      </c>
      <c r="BK123" s="14">
        <v>66.163799999999995</v>
      </c>
      <c r="BL123" s="14">
        <v>66.034480000000002</v>
      </c>
      <c r="BM123" s="14">
        <v>65.465519999999998</v>
      </c>
      <c r="BN123" s="14">
        <v>65.818960000000004</v>
      </c>
      <c r="BO123" s="14">
        <v>68.5</v>
      </c>
      <c r="BP123" s="14">
        <v>72.56035</v>
      </c>
      <c r="BQ123" s="14">
        <v>76.853449999999995</v>
      </c>
      <c r="BR123" s="14">
        <v>80.5</v>
      </c>
      <c r="BS123" s="14">
        <v>84.387929999999997</v>
      </c>
      <c r="BT123" s="14">
        <v>87.31035</v>
      </c>
      <c r="BU123" s="14">
        <v>88.577579999999998</v>
      </c>
      <c r="BV123" s="14">
        <v>89.663799999999995</v>
      </c>
      <c r="BW123" s="14">
        <v>89.146550000000005</v>
      </c>
      <c r="BX123" s="14">
        <v>87.413799999999995</v>
      </c>
      <c r="BY123" s="14">
        <v>83.568960000000004</v>
      </c>
      <c r="BZ123" s="14">
        <v>79.405169999999998</v>
      </c>
      <c r="CA123" s="14">
        <v>76.344830000000002</v>
      </c>
      <c r="CB123" s="14">
        <v>73.543109999999999</v>
      </c>
      <c r="CC123" s="14">
        <v>71.206890000000001</v>
      </c>
      <c r="CD123" s="14">
        <v>69.551730000000006</v>
      </c>
      <c r="CE123" s="14">
        <v>9383.1990000000005</v>
      </c>
      <c r="CF123" s="14">
        <v>6374.0959999999995</v>
      </c>
      <c r="CG123" s="14">
        <v>5811.3230000000003</v>
      </c>
      <c r="CH123" s="14">
        <v>5539.0720000000001</v>
      </c>
      <c r="CI123" s="14">
        <v>5337.0789999999997</v>
      </c>
      <c r="CJ123" s="14">
        <v>3806.7060000000001</v>
      </c>
      <c r="CK123" s="14">
        <v>19689.240000000002</v>
      </c>
      <c r="CL123" s="14">
        <v>6713.1710000000003</v>
      </c>
      <c r="CM123" s="14">
        <v>2725.3110000000001</v>
      </c>
      <c r="CN123" s="14">
        <v>4922.4719999999998</v>
      </c>
      <c r="CO123" s="14">
        <v>17557.689999999999</v>
      </c>
      <c r="CP123" s="14">
        <v>2549.6550000000002</v>
      </c>
      <c r="CQ123" s="14">
        <v>1875.675</v>
      </c>
      <c r="CR123" s="14">
        <v>1667.7429999999999</v>
      </c>
      <c r="CS123" s="14">
        <v>2544.585</v>
      </c>
      <c r="CT123" s="14">
        <v>1648.444</v>
      </c>
      <c r="CU123" s="14">
        <v>1958.4259999999999</v>
      </c>
      <c r="CV123" s="14">
        <v>1715.3340000000001</v>
      </c>
      <c r="CW123" s="14">
        <v>1398.65</v>
      </c>
      <c r="CX123" s="14">
        <v>1690.4380000000001</v>
      </c>
      <c r="CY123" s="14">
        <v>37968.720000000001</v>
      </c>
      <c r="CZ123" s="14">
        <v>33122.61</v>
      </c>
      <c r="DA123" s="14">
        <v>44907.13</v>
      </c>
      <c r="DB123" s="14">
        <v>31371.61</v>
      </c>
      <c r="DC123" s="14">
        <v>1139.356</v>
      </c>
      <c r="DD123" s="14">
        <v>16</v>
      </c>
      <c r="DE123" s="14">
        <v>19</v>
      </c>
      <c r="DF123" s="27">
        <f t="shared" ca="1" si="1"/>
        <v>759.29874999999993</v>
      </c>
      <c r="DG123" s="14">
        <v>0</v>
      </c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</row>
    <row r="124" spans="1:131" x14ac:dyDescent="0.25">
      <c r="A124" s="14" t="s">
        <v>64</v>
      </c>
      <c r="B124" s="14" t="s">
        <v>63</v>
      </c>
      <c r="C124" s="14" t="s">
        <v>33</v>
      </c>
      <c r="D124" s="14" t="s">
        <v>63</v>
      </c>
      <c r="E124" s="14" t="s">
        <v>63</v>
      </c>
      <c r="F124" s="14" t="s">
        <v>63</v>
      </c>
      <c r="G124" s="14" t="s">
        <v>191</v>
      </c>
      <c r="H124" s="1" t="s">
        <v>181</v>
      </c>
      <c r="I124" s="14">
        <v>1309.97</v>
      </c>
      <c r="J124" s="14">
        <v>1275.5440000000001</v>
      </c>
      <c r="K124" s="14">
        <v>1253.5920000000001</v>
      </c>
      <c r="L124" s="14">
        <v>1273.261</v>
      </c>
      <c r="M124" s="14">
        <v>1311.2719999999999</v>
      </c>
      <c r="N124" s="14">
        <v>1675.93</v>
      </c>
      <c r="O124" s="14">
        <v>2185.5459999999998</v>
      </c>
      <c r="P124" s="14">
        <v>2301.2359999999999</v>
      </c>
      <c r="Q124" s="14">
        <v>2423.4899999999998</v>
      </c>
      <c r="R124" s="14">
        <v>3054.8690000000001</v>
      </c>
      <c r="S124" s="14">
        <v>4241.97</v>
      </c>
      <c r="T124" s="14">
        <v>4569.4870000000001</v>
      </c>
      <c r="U124" s="14">
        <v>4801.4530000000004</v>
      </c>
      <c r="V124" s="14">
        <v>4963.951</v>
      </c>
      <c r="W124" s="14">
        <v>5053.4679999999998</v>
      </c>
      <c r="X124" s="14">
        <v>4310.8029999999999</v>
      </c>
      <c r="Y124" s="14">
        <v>4645.1149999999998</v>
      </c>
      <c r="Z124" s="14">
        <v>4626.74</v>
      </c>
      <c r="AA124" s="14">
        <v>4818.0219999999999</v>
      </c>
      <c r="AB124" s="14">
        <v>4549.96</v>
      </c>
      <c r="AC124" s="14">
        <v>4405.4309999999996</v>
      </c>
      <c r="AD124" s="14">
        <v>3096.654</v>
      </c>
      <c r="AE124" s="14">
        <v>1913.1379999999999</v>
      </c>
      <c r="AF124" s="14">
        <v>1443.8810000000001</v>
      </c>
      <c r="AG124" s="14">
        <v>4600.17</v>
      </c>
      <c r="AH124" s="14">
        <v>1316.577</v>
      </c>
      <c r="AI124" s="14">
        <v>1310.049</v>
      </c>
      <c r="AJ124" s="14">
        <v>1289.7059999999999</v>
      </c>
      <c r="AK124" s="14">
        <v>1290.672</v>
      </c>
      <c r="AL124" s="14">
        <v>1326.152</v>
      </c>
      <c r="AM124" s="14">
        <v>1674.835</v>
      </c>
      <c r="AN124" s="14">
        <v>2157.9110000000001</v>
      </c>
      <c r="AO124" s="14">
        <v>2285.7159999999999</v>
      </c>
      <c r="AP124" s="14">
        <v>2434.3490000000002</v>
      </c>
      <c r="AQ124" s="14">
        <v>3038.01</v>
      </c>
      <c r="AR124" s="14">
        <v>4189.1809999999996</v>
      </c>
      <c r="AS124" s="14">
        <v>4556.0389999999998</v>
      </c>
      <c r="AT124" s="14">
        <v>4794.9470000000001</v>
      </c>
      <c r="AU124" s="14">
        <v>4980.2920000000004</v>
      </c>
      <c r="AV124" s="14">
        <v>5082.1760000000004</v>
      </c>
      <c r="AW124" s="14">
        <v>5140.8580000000002</v>
      </c>
      <c r="AX124" s="14">
        <v>5114.9809999999998</v>
      </c>
      <c r="AY124" s="14">
        <v>5043.9790000000003</v>
      </c>
      <c r="AZ124" s="14">
        <v>4795.3419999999996</v>
      </c>
      <c r="BA124" s="14">
        <v>4509.6930000000002</v>
      </c>
      <c r="BB124" s="14">
        <v>4327.2539999999999</v>
      </c>
      <c r="BC124" s="14">
        <v>3040.942</v>
      </c>
      <c r="BD124" s="14">
        <v>1942.2529999999999</v>
      </c>
      <c r="BE124" s="14">
        <v>1497.203</v>
      </c>
      <c r="BF124" s="14">
        <v>5022.183</v>
      </c>
      <c r="BG124" s="14">
        <v>68.973600000000005</v>
      </c>
      <c r="BH124" s="14">
        <v>67.775679999999994</v>
      </c>
      <c r="BI124" s="14">
        <v>66.633650000000003</v>
      </c>
      <c r="BJ124" s="14">
        <v>65.599400000000003</v>
      </c>
      <c r="BK124" s="14">
        <v>64.669960000000003</v>
      </c>
      <c r="BL124" s="14">
        <v>64.027739999999994</v>
      </c>
      <c r="BM124" s="14">
        <v>63.974350000000001</v>
      </c>
      <c r="BN124" s="14">
        <v>65.884</v>
      </c>
      <c r="BO124" s="14">
        <v>69.483289999999997</v>
      </c>
      <c r="BP124" s="14">
        <v>73.492609999999999</v>
      </c>
      <c r="BQ124" s="14">
        <v>77.612710000000007</v>
      </c>
      <c r="BR124" s="14">
        <v>81.372110000000006</v>
      </c>
      <c r="BS124" s="14">
        <v>84.376630000000006</v>
      </c>
      <c r="BT124" s="14">
        <v>86.772909999999996</v>
      </c>
      <c r="BU124" s="14">
        <v>88.084540000000004</v>
      </c>
      <c r="BV124" s="14">
        <v>88.653859999999995</v>
      </c>
      <c r="BW124" s="14">
        <v>88.189509999999999</v>
      </c>
      <c r="BX124" s="14">
        <v>86.743719999999996</v>
      </c>
      <c r="BY124" s="14">
        <v>83.979969999999994</v>
      </c>
      <c r="BZ124" s="14">
        <v>80.086590000000001</v>
      </c>
      <c r="CA124" s="14">
        <v>76.444469999999995</v>
      </c>
      <c r="CB124" s="14">
        <v>73.876729999999995</v>
      </c>
      <c r="CC124" s="14">
        <v>71.781549999999996</v>
      </c>
      <c r="CD124" s="14">
        <v>70.274090000000001</v>
      </c>
      <c r="CE124" s="14">
        <v>132.9556</v>
      </c>
      <c r="CF124" s="14">
        <v>122.1974</v>
      </c>
      <c r="CG124" s="14">
        <v>94.060839999999999</v>
      </c>
      <c r="CH124" s="14">
        <v>92.109260000000006</v>
      </c>
      <c r="CI124" s="14">
        <v>78.598060000000004</v>
      </c>
      <c r="CJ124" s="14">
        <v>71.562640000000002</v>
      </c>
      <c r="CK124" s="14">
        <v>170.87710000000001</v>
      </c>
      <c r="CL124" s="14">
        <v>66.215130000000002</v>
      </c>
      <c r="CM124" s="14">
        <v>45.574480000000001</v>
      </c>
      <c r="CN124" s="14">
        <v>62.955880000000001</v>
      </c>
      <c r="CO124" s="14">
        <v>161.69890000000001</v>
      </c>
      <c r="CP124" s="14">
        <v>42.342289999999998</v>
      </c>
      <c r="CQ124" s="14">
        <v>38.013550000000002</v>
      </c>
      <c r="CR124" s="14">
        <v>36.50168</v>
      </c>
      <c r="CS124" s="14">
        <v>43.189929999999997</v>
      </c>
      <c r="CT124" s="14">
        <v>41.934600000000003</v>
      </c>
      <c r="CU124" s="14">
        <v>42.751269999999998</v>
      </c>
      <c r="CV124" s="14">
        <v>39.765309999999999</v>
      </c>
      <c r="CW124" s="14">
        <v>35.855840000000001</v>
      </c>
      <c r="CX124" s="14">
        <v>47.704639999999998</v>
      </c>
      <c r="CY124" s="14">
        <v>355.18669999999997</v>
      </c>
      <c r="CZ124" s="14">
        <v>310.084</v>
      </c>
      <c r="DA124" s="14">
        <v>406.75900000000001</v>
      </c>
      <c r="DB124" s="14">
        <v>310.99759999999998</v>
      </c>
      <c r="DC124" s="14">
        <v>29.779050000000002</v>
      </c>
      <c r="DD124" s="14">
        <v>16</v>
      </c>
      <c r="DE124" s="14">
        <v>19</v>
      </c>
      <c r="DF124" s="27">
        <f t="shared" ca="1" si="1"/>
        <v>495.32849999999962</v>
      </c>
      <c r="DG124" s="14">
        <v>0</v>
      </c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</row>
    <row r="125" spans="1:131" x14ac:dyDescent="0.25">
      <c r="A125" s="14" t="s">
        <v>64</v>
      </c>
      <c r="B125" s="14" t="s">
        <v>63</v>
      </c>
      <c r="C125" s="14" t="s">
        <v>33</v>
      </c>
      <c r="D125" s="14" t="s">
        <v>63</v>
      </c>
      <c r="E125" s="14" t="s">
        <v>63</v>
      </c>
      <c r="F125" s="14" t="s">
        <v>63</v>
      </c>
      <c r="G125" s="14" t="s">
        <v>192</v>
      </c>
      <c r="H125" s="1">
        <v>42163</v>
      </c>
      <c r="I125" s="14">
        <v>16725.150000000001</v>
      </c>
      <c r="J125" s="14">
        <v>15701.8</v>
      </c>
      <c r="K125" s="14">
        <v>15630.4</v>
      </c>
      <c r="L125" s="14">
        <v>16491.88</v>
      </c>
      <c r="M125" s="14">
        <v>19705.71</v>
      </c>
      <c r="N125" s="14">
        <v>21824.98</v>
      </c>
      <c r="O125" s="14">
        <v>27909.66</v>
      </c>
      <c r="P125" s="14">
        <v>30606.67</v>
      </c>
      <c r="Q125" s="14">
        <v>35310.58</v>
      </c>
      <c r="R125" s="14">
        <v>40899.24</v>
      </c>
      <c r="S125" s="14">
        <v>49158.28</v>
      </c>
      <c r="T125" s="14">
        <v>52083.16</v>
      </c>
      <c r="U125" s="14">
        <v>54981.52</v>
      </c>
      <c r="V125" s="14">
        <v>56990.17</v>
      </c>
      <c r="W125" s="14">
        <v>58621.279999999999</v>
      </c>
      <c r="X125" s="14">
        <v>49639.64</v>
      </c>
      <c r="Y125" s="14">
        <v>50692.14</v>
      </c>
      <c r="Z125" s="14">
        <v>51214.64</v>
      </c>
      <c r="AA125" s="14">
        <v>52308.99</v>
      </c>
      <c r="AB125" s="14">
        <v>57271.99</v>
      </c>
      <c r="AC125" s="14">
        <v>54197.91</v>
      </c>
      <c r="AD125" s="14">
        <v>43732.2</v>
      </c>
      <c r="AE125" s="14">
        <v>27328.13</v>
      </c>
      <c r="AF125" s="14">
        <v>22495.52</v>
      </c>
      <c r="AG125" s="14">
        <v>50963.85</v>
      </c>
      <c r="AH125" s="14">
        <v>16875.25</v>
      </c>
      <c r="AI125" s="14">
        <v>15853.22</v>
      </c>
      <c r="AJ125" s="14">
        <v>15694.46</v>
      </c>
      <c r="AK125" s="14">
        <v>16410.5</v>
      </c>
      <c r="AL125" s="14">
        <v>19805.349999999999</v>
      </c>
      <c r="AM125" s="14">
        <v>21911.54</v>
      </c>
      <c r="AN125" s="14">
        <v>28022.37</v>
      </c>
      <c r="AO125" s="14">
        <v>30405.48</v>
      </c>
      <c r="AP125" s="14">
        <v>35135.629999999997</v>
      </c>
      <c r="AQ125" s="14">
        <v>40769.42</v>
      </c>
      <c r="AR125" s="14">
        <v>48866.17</v>
      </c>
      <c r="AS125" s="14">
        <v>51816.45</v>
      </c>
      <c r="AT125" s="14">
        <v>54825.09</v>
      </c>
      <c r="AU125" s="14">
        <v>56216.77</v>
      </c>
      <c r="AV125" s="14">
        <v>57623.89</v>
      </c>
      <c r="AW125" s="14">
        <v>58731.46</v>
      </c>
      <c r="AX125" s="14">
        <v>58828</v>
      </c>
      <c r="AY125" s="14">
        <v>59075.18</v>
      </c>
      <c r="AZ125" s="14">
        <v>59081.65</v>
      </c>
      <c r="BA125" s="14">
        <v>56113.88</v>
      </c>
      <c r="BB125" s="14">
        <v>52712.959999999999</v>
      </c>
      <c r="BC125" s="14">
        <v>42771.03</v>
      </c>
      <c r="BD125" s="14">
        <v>26791.42</v>
      </c>
      <c r="BE125" s="14">
        <v>22136.33</v>
      </c>
      <c r="BF125" s="14">
        <v>58835.82</v>
      </c>
      <c r="BG125" s="14">
        <v>69.329539999999994</v>
      </c>
      <c r="BH125" s="14">
        <v>68.123580000000004</v>
      </c>
      <c r="BI125" s="14">
        <v>66.963070000000002</v>
      </c>
      <c r="BJ125" s="14">
        <v>66.130679999999998</v>
      </c>
      <c r="BK125" s="14">
        <v>65.252840000000006</v>
      </c>
      <c r="BL125" s="14">
        <v>64.438919999999996</v>
      </c>
      <c r="BM125" s="14">
        <v>65.321020000000004</v>
      </c>
      <c r="BN125" s="14">
        <v>68.757099999999994</v>
      </c>
      <c r="BO125" s="14">
        <v>72.909090000000006</v>
      </c>
      <c r="BP125" s="14">
        <v>77.27131</v>
      </c>
      <c r="BQ125" s="14">
        <v>81.883520000000004</v>
      </c>
      <c r="BR125" s="14">
        <v>85.838070000000002</v>
      </c>
      <c r="BS125" s="14">
        <v>88.387789999999995</v>
      </c>
      <c r="BT125" s="14">
        <v>91.19744</v>
      </c>
      <c r="BU125" s="14">
        <v>93.470169999999996</v>
      </c>
      <c r="BV125" s="14">
        <v>94.487210000000005</v>
      </c>
      <c r="BW125" s="14">
        <v>94.99006</v>
      </c>
      <c r="BX125" s="14">
        <v>94.566760000000002</v>
      </c>
      <c r="BY125" s="14">
        <v>92.536929999999998</v>
      </c>
      <c r="BZ125" s="14">
        <v>88.744320000000002</v>
      </c>
      <c r="CA125" s="14">
        <v>84.036929999999998</v>
      </c>
      <c r="CB125" s="14">
        <v>80.127840000000006</v>
      </c>
      <c r="CC125" s="14">
        <v>77.188919999999996</v>
      </c>
      <c r="CD125" s="14">
        <v>75.109380000000002</v>
      </c>
      <c r="CE125" s="14">
        <v>18059.04</v>
      </c>
      <c r="CF125" s="14">
        <v>18041.98</v>
      </c>
      <c r="CG125" s="14">
        <v>16403.16</v>
      </c>
      <c r="CH125" s="14">
        <v>14933.88</v>
      </c>
      <c r="CI125" s="14">
        <v>13054.93</v>
      </c>
      <c r="CJ125" s="14">
        <v>12933.24</v>
      </c>
      <c r="CK125" s="14">
        <v>14980.07</v>
      </c>
      <c r="CL125" s="14">
        <v>9330.0169999999998</v>
      </c>
      <c r="CM125" s="14">
        <v>12403.11</v>
      </c>
      <c r="CN125" s="14">
        <v>20327.73</v>
      </c>
      <c r="CO125" s="14">
        <v>27740.55</v>
      </c>
      <c r="CP125" s="14">
        <v>19727.38</v>
      </c>
      <c r="CQ125" s="14">
        <v>19443.62</v>
      </c>
      <c r="CR125" s="14">
        <v>18399.400000000001</v>
      </c>
      <c r="CS125" s="14">
        <v>19075.98</v>
      </c>
      <c r="CT125" s="14">
        <v>19478.759999999998</v>
      </c>
      <c r="CU125" s="14">
        <v>19648.32</v>
      </c>
      <c r="CV125" s="14">
        <v>19904.18</v>
      </c>
      <c r="CW125" s="14">
        <v>26590.22</v>
      </c>
      <c r="CX125" s="14">
        <v>62405.83</v>
      </c>
      <c r="CY125" s="14">
        <v>70843.63</v>
      </c>
      <c r="CZ125" s="14">
        <v>55305.39</v>
      </c>
      <c r="DA125" s="14">
        <v>31410.02</v>
      </c>
      <c r="DB125" s="14">
        <v>28102.15</v>
      </c>
      <c r="DC125" s="14">
        <v>15365.35</v>
      </c>
      <c r="DD125" s="14">
        <v>16</v>
      </c>
      <c r="DE125" s="14">
        <v>19</v>
      </c>
      <c r="DF125" s="27">
        <f t="shared" ca="1" si="1"/>
        <v>7600.7800000000061</v>
      </c>
      <c r="DG125" s="14">
        <v>0</v>
      </c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</row>
    <row r="126" spans="1:131" x14ac:dyDescent="0.25">
      <c r="A126" s="14" t="s">
        <v>64</v>
      </c>
      <c r="B126" s="14" t="s">
        <v>63</v>
      </c>
      <c r="C126" s="14" t="s">
        <v>33</v>
      </c>
      <c r="D126" s="14" t="s">
        <v>63</v>
      </c>
      <c r="E126" s="14" t="s">
        <v>63</v>
      </c>
      <c r="F126" s="14" t="s">
        <v>63</v>
      </c>
      <c r="G126" s="14" t="s">
        <v>192</v>
      </c>
      <c r="H126" s="1">
        <v>42164</v>
      </c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D126" s="14">
        <v>15</v>
      </c>
      <c r="DE126" s="14">
        <v>18</v>
      </c>
      <c r="DF126" s="27">
        <f t="shared" ca="1" si="1"/>
        <v>0</v>
      </c>
      <c r="DG126" s="14">
        <v>1</v>
      </c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</row>
    <row r="127" spans="1:131" x14ac:dyDescent="0.25">
      <c r="A127" s="14" t="s">
        <v>64</v>
      </c>
      <c r="B127" s="14" t="s">
        <v>63</v>
      </c>
      <c r="C127" s="14" t="s">
        <v>33</v>
      </c>
      <c r="D127" s="14" t="s">
        <v>63</v>
      </c>
      <c r="E127" s="14" t="s">
        <v>63</v>
      </c>
      <c r="F127" s="14" t="s">
        <v>63</v>
      </c>
      <c r="G127" s="14" t="s">
        <v>192</v>
      </c>
      <c r="H127" s="1">
        <v>42164</v>
      </c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D127" s="14">
        <v>15</v>
      </c>
      <c r="DE127" s="14">
        <v>19</v>
      </c>
      <c r="DF127" s="27">
        <f t="shared" ca="1" si="1"/>
        <v>0</v>
      </c>
      <c r="DG127" s="14">
        <v>1</v>
      </c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</row>
    <row r="128" spans="1:131" x14ac:dyDescent="0.25">
      <c r="A128" s="14" t="s">
        <v>64</v>
      </c>
      <c r="B128" s="14" t="s">
        <v>63</v>
      </c>
      <c r="C128" s="14" t="s">
        <v>33</v>
      </c>
      <c r="D128" s="14" t="s">
        <v>63</v>
      </c>
      <c r="E128" s="14" t="s">
        <v>63</v>
      </c>
      <c r="F128" s="14" t="s">
        <v>63</v>
      </c>
      <c r="G128" s="14" t="s">
        <v>192</v>
      </c>
      <c r="H128" s="1">
        <v>42164</v>
      </c>
      <c r="I128" s="14">
        <v>1706.6610000000001</v>
      </c>
      <c r="J128" s="14">
        <v>1502.046</v>
      </c>
      <c r="K128" s="14">
        <v>1405.89</v>
      </c>
      <c r="L128" s="14">
        <v>1388.78</v>
      </c>
      <c r="M128" s="14">
        <v>1520.5350000000001</v>
      </c>
      <c r="N128" s="14">
        <v>1867.491</v>
      </c>
      <c r="O128" s="14">
        <v>2632.9319999999998</v>
      </c>
      <c r="P128" s="14">
        <v>3619.5010000000002</v>
      </c>
      <c r="Q128" s="14">
        <v>4387.0630000000001</v>
      </c>
      <c r="R128" s="14">
        <v>4874.2539999999999</v>
      </c>
      <c r="S128" s="14">
        <v>5382.1469999999999</v>
      </c>
      <c r="T128" s="14">
        <v>5335.2809999999999</v>
      </c>
      <c r="U128" s="14">
        <v>5331.37</v>
      </c>
      <c r="V128" s="14">
        <v>5386.7839999999997</v>
      </c>
      <c r="W128" s="14">
        <v>5603.4040000000005</v>
      </c>
      <c r="X128" s="14">
        <v>4789.4179999999997</v>
      </c>
      <c r="Y128" s="14">
        <v>4952.1660000000002</v>
      </c>
      <c r="Z128" s="14">
        <v>4848.509</v>
      </c>
      <c r="AA128" s="14">
        <v>4678.6940000000004</v>
      </c>
      <c r="AB128" s="14">
        <v>5190.2420000000002</v>
      </c>
      <c r="AC128" s="14">
        <v>5125.3609999999999</v>
      </c>
      <c r="AD128" s="14">
        <v>3788.0250000000001</v>
      </c>
      <c r="AE128" s="14">
        <v>2326.8980000000001</v>
      </c>
      <c r="AF128" s="14">
        <v>1760.79</v>
      </c>
      <c r="AG128" s="14">
        <v>4817.1959999999999</v>
      </c>
      <c r="AH128" s="14">
        <v>1651.4849999999999</v>
      </c>
      <c r="AI128" s="14">
        <v>1470.8330000000001</v>
      </c>
      <c r="AJ128" s="14">
        <v>1423.7739999999999</v>
      </c>
      <c r="AK128" s="14">
        <v>1443.3140000000001</v>
      </c>
      <c r="AL128" s="14">
        <v>1628.0809999999999</v>
      </c>
      <c r="AM128" s="14">
        <v>1967.883</v>
      </c>
      <c r="AN128" s="14">
        <v>2667.6460000000002</v>
      </c>
      <c r="AO128" s="14">
        <v>3533.636</v>
      </c>
      <c r="AP128" s="14">
        <v>4326.5389999999998</v>
      </c>
      <c r="AQ128" s="14">
        <v>4793.3329999999996</v>
      </c>
      <c r="AR128" s="14">
        <v>5279.9319999999998</v>
      </c>
      <c r="AS128" s="14">
        <v>5298.259</v>
      </c>
      <c r="AT128" s="14">
        <v>5378.0450000000001</v>
      </c>
      <c r="AU128" s="14">
        <v>5412.1540000000005</v>
      </c>
      <c r="AV128" s="14">
        <v>5443.8019999999997</v>
      </c>
      <c r="AW128" s="14">
        <v>5625.1350000000002</v>
      </c>
      <c r="AX128" s="14">
        <v>5586.8220000000001</v>
      </c>
      <c r="AY128" s="14">
        <v>5422.1559999999999</v>
      </c>
      <c r="AZ128" s="14">
        <v>5350.4110000000001</v>
      </c>
      <c r="BA128" s="14">
        <v>5032.0129999999999</v>
      </c>
      <c r="BB128" s="14">
        <v>5032.0460000000003</v>
      </c>
      <c r="BC128" s="14">
        <v>3864.8910000000001</v>
      </c>
      <c r="BD128" s="14">
        <v>2379.694</v>
      </c>
      <c r="BE128" s="14">
        <v>1794.9010000000001</v>
      </c>
      <c r="BF128" s="14">
        <v>5500.482</v>
      </c>
      <c r="BG128" s="14">
        <v>89.704539999999994</v>
      </c>
      <c r="BH128" s="14">
        <v>86.931820000000002</v>
      </c>
      <c r="BI128" s="14">
        <v>84.045460000000006</v>
      </c>
      <c r="BJ128" s="14">
        <v>81.659090000000006</v>
      </c>
      <c r="BK128" s="14">
        <v>81.159090000000006</v>
      </c>
      <c r="BL128" s="14">
        <v>79.272729999999996</v>
      </c>
      <c r="BM128" s="14">
        <v>79.545460000000006</v>
      </c>
      <c r="BN128" s="14">
        <v>81.818179999999998</v>
      </c>
      <c r="BO128" s="14">
        <v>83.488640000000004</v>
      </c>
      <c r="BP128" s="14">
        <v>83.875</v>
      </c>
      <c r="BQ128" s="14">
        <v>84.875</v>
      </c>
      <c r="BR128" s="14">
        <v>85.772729999999996</v>
      </c>
      <c r="BS128" s="14">
        <v>87.829539999999994</v>
      </c>
      <c r="BT128" s="14">
        <v>89.329539999999994</v>
      </c>
      <c r="BU128" s="14">
        <v>89.329539999999994</v>
      </c>
      <c r="BV128" s="14">
        <v>88.772729999999996</v>
      </c>
      <c r="BW128" s="14">
        <v>88</v>
      </c>
      <c r="BX128" s="14">
        <v>85.943179999999998</v>
      </c>
      <c r="BY128" s="14">
        <v>85.090909999999994</v>
      </c>
      <c r="BZ128" s="14">
        <v>84.761359999999996</v>
      </c>
      <c r="CA128" s="14">
        <v>82.488640000000004</v>
      </c>
      <c r="CB128" s="14">
        <v>79.988640000000004</v>
      </c>
      <c r="CC128" s="14">
        <v>78.715909999999994</v>
      </c>
      <c r="CD128" s="14">
        <v>78.272729999999996</v>
      </c>
      <c r="CE128" s="14">
        <v>4956.57</v>
      </c>
      <c r="CF128" s="14">
        <v>4505.3909999999996</v>
      </c>
      <c r="CG128" s="14">
        <v>4154.07</v>
      </c>
      <c r="CH128" s="14">
        <v>4109.3410000000003</v>
      </c>
      <c r="CI128" s="14">
        <v>3993.3020000000001</v>
      </c>
      <c r="CJ128" s="14">
        <v>4341.3239999999996</v>
      </c>
      <c r="CK128" s="14">
        <v>5500.741</v>
      </c>
      <c r="CL128" s="14">
        <v>3827.7440000000001</v>
      </c>
      <c r="CM128" s="14">
        <v>3533.7959999999998</v>
      </c>
      <c r="CN128" s="14">
        <v>4865.6959999999999</v>
      </c>
      <c r="CO128" s="14">
        <v>3643.085</v>
      </c>
      <c r="CP128" s="14">
        <v>2683.5839999999998</v>
      </c>
      <c r="CQ128" s="14">
        <v>2697.2150000000001</v>
      </c>
      <c r="CR128" s="14">
        <v>3393.3470000000002</v>
      </c>
      <c r="CS128" s="14">
        <v>4131.7330000000002</v>
      </c>
      <c r="CT128" s="14">
        <v>4752.3919999999998</v>
      </c>
      <c r="CU128" s="14">
        <v>4785.6390000000001</v>
      </c>
      <c r="CV128" s="14">
        <v>5921.7910000000002</v>
      </c>
      <c r="CW128" s="14">
        <v>6770.1019999999999</v>
      </c>
      <c r="CX128" s="14">
        <v>9504.7710000000006</v>
      </c>
      <c r="CY128" s="14">
        <v>9306.2970000000005</v>
      </c>
      <c r="CZ128" s="14">
        <v>6518.8410000000003</v>
      </c>
      <c r="DA128" s="14">
        <v>4927.1319999999996</v>
      </c>
      <c r="DB128" s="14">
        <v>3393.38</v>
      </c>
      <c r="DC128" s="14">
        <v>4164.241</v>
      </c>
      <c r="DD128" s="14">
        <v>16</v>
      </c>
      <c r="DE128" s="14">
        <v>19</v>
      </c>
      <c r="DF128" s="27">
        <f t="shared" ca="1" si="1"/>
        <v>702.28199999999924</v>
      </c>
      <c r="DG128" s="14">
        <v>0</v>
      </c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</row>
    <row r="129" spans="1:131" x14ac:dyDescent="0.25">
      <c r="A129" s="14" t="s">
        <v>64</v>
      </c>
      <c r="B129" s="14" t="s">
        <v>63</v>
      </c>
      <c r="C129" s="14" t="s">
        <v>33</v>
      </c>
      <c r="D129" s="14" t="s">
        <v>63</v>
      </c>
      <c r="E129" s="14" t="s">
        <v>63</v>
      </c>
      <c r="F129" s="14" t="s">
        <v>63</v>
      </c>
      <c r="G129" s="14" t="s">
        <v>192</v>
      </c>
      <c r="H129" s="1">
        <v>42167</v>
      </c>
      <c r="I129" s="14">
        <v>18329.13</v>
      </c>
      <c r="J129" s="14">
        <v>17199.82</v>
      </c>
      <c r="K129" s="14">
        <v>17093.84</v>
      </c>
      <c r="L129" s="14">
        <v>17586.3</v>
      </c>
      <c r="M129" s="14">
        <v>20051.990000000002</v>
      </c>
      <c r="N129" s="14">
        <v>21904.99</v>
      </c>
      <c r="O129" s="14">
        <v>28625.86</v>
      </c>
      <c r="P129" s="14">
        <v>30688.1</v>
      </c>
      <c r="Q129" s="14">
        <v>35341.69</v>
      </c>
      <c r="R129" s="14">
        <v>40241.78</v>
      </c>
      <c r="S129" s="14">
        <v>48165.16</v>
      </c>
      <c r="T129" s="14">
        <v>51473.38</v>
      </c>
      <c r="U129" s="14">
        <v>53819.77</v>
      </c>
      <c r="V129" s="14">
        <v>56456.800000000003</v>
      </c>
      <c r="W129" s="14">
        <v>58770.080000000002</v>
      </c>
      <c r="X129" s="14">
        <v>49624.52</v>
      </c>
      <c r="Y129" s="14">
        <v>48937.25</v>
      </c>
      <c r="Z129" s="14">
        <v>49869.09</v>
      </c>
      <c r="AA129" s="14">
        <v>50278</v>
      </c>
      <c r="AB129" s="14">
        <v>56878.7</v>
      </c>
      <c r="AC129" s="14">
        <v>56051.360000000001</v>
      </c>
      <c r="AD129" s="14">
        <v>45331.75</v>
      </c>
      <c r="AE129" s="14">
        <v>27917.78</v>
      </c>
      <c r="AF129" s="14">
        <v>21283.17</v>
      </c>
      <c r="AG129" s="14">
        <v>49677.21</v>
      </c>
      <c r="AH129" s="14">
        <v>18497.59</v>
      </c>
      <c r="AI129" s="14">
        <v>17392.330000000002</v>
      </c>
      <c r="AJ129" s="14">
        <v>17326.88</v>
      </c>
      <c r="AK129" s="14">
        <v>17712.740000000002</v>
      </c>
      <c r="AL129" s="14">
        <v>20378.66</v>
      </c>
      <c r="AM129" s="14">
        <v>22101.13</v>
      </c>
      <c r="AN129" s="14">
        <v>28597.23</v>
      </c>
      <c r="AO129" s="14">
        <v>30288.57</v>
      </c>
      <c r="AP129" s="14">
        <v>35103.83</v>
      </c>
      <c r="AQ129" s="14">
        <v>40030.93</v>
      </c>
      <c r="AR129" s="14">
        <v>47749.51</v>
      </c>
      <c r="AS129" s="14">
        <v>51039.32</v>
      </c>
      <c r="AT129" s="14">
        <v>53275.43</v>
      </c>
      <c r="AU129" s="14">
        <v>55065.97</v>
      </c>
      <c r="AV129" s="14">
        <v>57006.7</v>
      </c>
      <c r="AW129" s="14">
        <v>58564.68</v>
      </c>
      <c r="AX129" s="14">
        <v>57362.96</v>
      </c>
      <c r="AY129" s="14">
        <v>57823.360000000001</v>
      </c>
      <c r="AZ129" s="14">
        <v>57237.91</v>
      </c>
      <c r="BA129" s="14">
        <v>55762.59</v>
      </c>
      <c r="BB129" s="14">
        <v>54744.92</v>
      </c>
      <c r="BC129" s="14">
        <v>44560.160000000003</v>
      </c>
      <c r="BD129" s="14">
        <v>27377.66</v>
      </c>
      <c r="BE129" s="14">
        <v>20913.55</v>
      </c>
      <c r="BF129" s="14">
        <v>57723.39</v>
      </c>
      <c r="BG129" s="14">
        <v>68.442930000000004</v>
      </c>
      <c r="BH129" s="14">
        <v>67.381789999999995</v>
      </c>
      <c r="BI129" s="14">
        <v>66.118210000000005</v>
      </c>
      <c r="BJ129" s="14">
        <v>64.895380000000003</v>
      </c>
      <c r="BK129" s="14">
        <v>64.086960000000005</v>
      </c>
      <c r="BL129" s="14">
        <v>63.49456</v>
      </c>
      <c r="BM129" s="14">
        <v>64.142660000000006</v>
      </c>
      <c r="BN129" s="14">
        <v>66.686139999999995</v>
      </c>
      <c r="BO129" s="14">
        <v>70.341030000000003</v>
      </c>
      <c r="BP129" s="14">
        <v>74.202449999999999</v>
      </c>
      <c r="BQ129" s="14">
        <v>77.910319999999999</v>
      </c>
      <c r="BR129" s="14">
        <v>81.482339999999994</v>
      </c>
      <c r="BS129" s="14">
        <v>84.342389999999995</v>
      </c>
      <c r="BT129" s="14">
        <v>85.970110000000005</v>
      </c>
      <c r="BU129" s="14">
        <v>87.375</v>
      </c>
      <c r="BV129" s="14">
        <v>88.605980000000002</v>
      </c>
      <c r="BW129" s="14">
        <v>89.016300000000001</v>
      </c>
      <c r="BX129" s="14">
        <v>88.501360000000005</v>
      </c>
      <c r="BY129" s="14">
        <v>86.46875</v>
      </c>
      <c r="BZ129" s="14">
        <v>83.086960000000005</v>
      </c>
      <c r="CA129" s="14">
        <v>78.490489999999994</v>
      </c>
      <c r="CB129" s="14">
        <v>75.766300000000001</v>
      </c>
      <c r="CC129" s="14">
        <v>73.600539999999995</v>
      </c>
      <c r="CD129" s="14">
        <v>72.047550000000001</v>
      </c>
      <c r="CE129" s="14">
        <v>17181.87</v>
      </c>
      <c r="CF129" s="14">
        <v>16135.77</v>
      </c>
      <c r="CG129" s="14">
        <v>16000.81</v>
      </c>
      <c r="CH129" s="14">
        <v>14598.01</v>
      </c>
      <c r="CI129" s="14">
        <v>12413.31</v>
      </c>
      <c r="CJ129" s="14">
        <v>11893.06</v>
      </c>
      <c r="CK129" s="14">
        <v>14837.47</v>
      </c>
      <c r="CL129" s="14">
        <v>9280.0319999999992</v>
      </c>
      <c r="CM129" s="14">
        <v>10001.469999999999</v>
      </c>
      <c r="CN129" s="14">
        <v>16474.64</v>
      </c>
      <c r="CO129" s="14">
        <v>23895.08</v>
      </c>
      <c r="CP129" s="14">
        <v>17492.419999999998</v>
      </c>
      <c r="CQ129" s="14">
        <v>18316.95</v>
      </c>
      <c r="CR129" s="14">
        <v>18754.82</v>
      </c>
      <c r="CS129" s="14">
        <v>19509.580000000002</v>
      </c>
      <c r="CT129" s="14">
        <v>19190.53</v>
      </c>
      <c r="CU129" s="14">
        <v>18101.919999999998</v>
      </c>
      <c r="CV129" s="14">
        <v>16934.189999999999</v>
      </c>
      <c r="CW129" s="14">
        <v>19004.259999999998</v>
      </c>
      <c r="CX129" s="14">
        <v>36526</v>
      </c>
      <c r="CY129" s="14">
        <v>42248.91</v>
      </c>
      <c r="CZ129" s="14">
        <v>39512.089999999997</v>
      </c>
      <c r="DA129" s="14">
        <v>23782.14</v>
      </c>
      <c r="DB129" s="14">
        <v>23171.72</v>
      </c>
      <c r="DC129" s="14">
        <v>13147.9</v>
      </c>
      <c r="DD129" s="14">
        <v>16</v>
      </c>
      <c r="DE129" s="14">
        <v>19</v>
      </c>
      <c r="DF129" s="27">
        <f t="shared" ca="1" si="1"/>
        <v>8012.2100000000064</v>
      </c>
      <c r="DG129" s="14">
        <v>0</v>
      </c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</row>
    <row r="130" spans="1:131" x14ac:dyDescent="0.25">
      <c r="A130" s="14" t="s">
        <v>64</v>
      </c>
      <c r="B130" s="14" t="s">
        <v>63</v>
      </c>
      <c r="C130" s="14" t="s">
        <v>33</v>
      </c>
      <c r="D130" s="14" t="s">
        <v>63</v>
      </c>
      <c r="E130" s="14" t="s">
        <v>63</v>
      </c>
      <c r="F130" s="14" t="s">
        <v>63</v>
      </c>
      <c r="G130" s="14" t="s">
        <v>192</v>
      </c>
      <c r="H130" s="1">
        <v>42180</v>
      </c>
      <c r="I130" s="14">
        <v>18321.38</v>
      </c>
      <c r="J130" s="14">
        <v>17520.12</v>
      </c>
      <c r="K130" s="14">
        <v>17093</v>
      </c>
      <c r="L130" s="14">
        <v>17723.03</v>
      </c>
      <c r="M130" s="14">
        <v>20080.169999999998</v>
      </c>
      <c r="N130" s="14">
        <v>21979.38</v>
      </c>
      <c r="O130" s="14">
        <v>28070.82</v>
      </c>
      <c r="P130" s="14">
        <v>31315.05</v>
      </c>
      <c r="Q130" s="14">
        <v>36449.78</v>
      </c>
      <c r="R130" s="14">
        <v>41450.58</v>
      </c>
      <c r="S130" s="14">
        <v>49572.43</v>
      </c>
      <c r="T130" s="14">
        <v>52290.06</v>
      </c>
      <c r="U130" s="14">
        <v>54657.2</v>
      </c>
      <c r="V130" s="14">
        <v>57144.93</v>
      </c>
      <c r="W130" s="14">
        <v>59610.6</v>
      </c>
      <c r="X130" s="14">
        <v>49221.45</v>
      </c>
      <c r="Y130" s="14">
        <v>50596.34</v>
      </c>
      <c r="Z130" s="14">
        <v>50800.55</v>
      </c>
      <c r="AA130" s="14">
        <v>51381.7</v>
      </c>
      <c r="AB130" s="14">
        <v>57518.47</v>
      </c>
      <c r="AC130" s="14">
        <v>56263.38</v>
      </c>
      <c r="AD130" s="14">
        <v>45934.19</v>
      </c>
      <c r="AE130" s="14">
        <v>28334.69</v>
      </c>
      <c r="AF130" s="14">
        <v>23184.44</v>
      </c>
      <c r="AG130" s="14">
        <v>50500.01</v>
      </c>
      <c r="AH130" s="14">
        <v>18471.52</v>
      </c>
      <c r="AI130" s="14">
        <v>17753.84</v>
      </c>
      <c r="AJ130" s="14">
        <v>17314.78</v>
      </c>
      <c r="AK130" s="14">
        <v>17780.689999999999</v>
      </c>
      <c r="AL130" s="14">
        <v>20253.099999999999</v>
      </c>
      <c r="AM130" s="14">
        <v>22065.9</v>
      </c>
      <c r="AN130" s="14">
        <v>28061.01</v>
      </c>
      <c r="AO130" s="14">
        <v>31039.46</v>
      </c>
      <c r="AP130" s="14">
        <v>36232.18</v>
      </c>
      <c r="AQ130" s="14">
        <v>41261.57</v>
      </c>
      <c r="AR130" s="14">
        <v>49174.63</v>
      </c>
      <c r="AS130" s="14">
        <v>51974.78</v>
      </c>
      <c r="AT130" s="14">
        <v>54237.39</v>
      </c>
      <c r="AU130" s="14">
        <v>55977.77</v>
      </c>
      <c r="AV130" s="14">
        <v>58186.85</v>
      </c>
      <c r="AW130" s="14">
        <v>58357.99</v>
      </c>
      <c r="AX130" s="14">
        <v>58879.71</v>
      </c>
      <c r="AY130" s="14">
        <v>58577.97</v>
      </c>
      <c r="AZ130" s="14">
        <v>58142.14</v>
      </c>
      <c r="BA130" s="14">
        <v>56446.69</v>
      </c>
      <c r="BB130" s="14">
        <v>54911.5</v>
      </c>
      <c r="BC130" s="14">
        <v>45227.21</v>
      </c>
      <c r="BD130" s="14">
        <v>27962.080000000002</v>
      </c>
      <c r="BE130" s="14">
        <v>22846.39</v>
      </c>
      <c r="BF130" s="14">
        <v>58442.43</v>
      </c>
      <c r="BG130" s="14">
        <v>68.866020000000006</v>
      </c>
      <c r="BH130" s="14">
        <v>67.903310000000005</v>
      </c>
      <c r="BI130" s="14">
        <v>66.908839999999998</v>
      </c>
      <c r="BJ130" s="14">
        <v>65.558009999999996</v>
      </c>
      <c r="BK130" s="14">
        <v>64.691990000000004</v>
      </c>
      <c r="BL130" s="14">
        <v>64.277630000000002</v>
      </c>
      <c r="BM130" s="14">
        <v>64.756900000000002</v>
      </c>
      <c r="BN130" s="14">
        <v>68.0732</v>
      </c>
      <c r="BO130" s="14">
        <v>72.209950000000006</v>
      </c>
      <c r="BP130" s="14">
        <v>76.284530000000004</v>
      </c>
      <c r="BQ130" s="14">
        <v>79.883979999999994</v>
      </c>
      <c r="BR130" s="14">
        <v>83.22099</v>
      </c>
      <c r="BS130" s="14">
        <v>86.285910000000001</v>
      </c>
      <c r="BT130" s="14">
        <v>88.6768</v>
      </c>
      <c r="BU130" s="14">
        <v>90.299719999999994</v>
      </c>
      <c r="BV130" s="14">
        <v>91.118780000000001</v>
      </c>
      <c r="BW130" s="14">
        <v>90.897790000000001</v>
      </c>
      <c r="BX130" s="14">
        <v>90.058009999999996</v>
      </c>
      <c r="BY130" s="14">
        <v>88.414370000000005</v>
      </c>
      <c r="BZ130" s="14">
        <v>84.835629999999995</v>
      </c>
      <c r="CA130" s="14">
        <v>80.390879999999996</v>
      </c>
      <c r="CB130" s="14">
        <v>77.477900000000005</v>
      </c>
      <c r="CC130" s="14">
        <v>75.287289999999999</v>
      </c>
      <c r="CD130" s="14">
        <v>73.698899999999995</v>
      </c>
      <c r="CE130" s="14">
        <v>13393.47</v>
      </c>
      <c r="CF130" s="14">
        <v>13544.06</v>
      </c>
      <c r="CG130" s="14">
        <v>12898.94</v>
      </c>
      <c r="CH130" s="14">
        <v>13007.83</v>
      </c>
      <c r="CI130" s="14">
        <v>10853.08</v>
      </c>
      <c r="CJ130" s="14">
        <v>10671.31</v>
      </c>
      <c r="CK130" s="14">
        <v>12388.69</v>
      </c>
      <c r="CL130" s="14">
        <v>7568.8779999999997</v>
      </c>
      <c r="CM130" s="14">
        <v>9039.7810000000009</v>
      </c>
      <c r="CN130" s="14">
        <v>14960.92</v>
      </c>
      <c r="CO130" s="14">
        <v>21309.01</v>
      </c>
      <c r="CP130" s="14">
        <v>14462.26</v>
      </c>
      <c r="CQ130" s="14">
        <v>14179.2</v>
      </c>
      <c r="CR130" s="14">
        <v>13602.54</v>
      </c>
      <c r="CS130" s="14">
        <v>14276.96</v>
      </c>
      <c r="CT130" s="14">
        <v>14780.88</v>
      </c>
      <c r="CU130" s="14">
        <v>14091.02</v>
      </c>
      <c r="CV130" s="14">
        <v>14148.09</v>
      </c>
      <c r="CW130" s="14">
        <v>17451.150000000001</v>
      </c>
      <c r="CX130" s="14">
        <v>36330.01</v>
      </c>
      <c r="CY130" s="14">
        <v>40282.11</v>
      </c>
      <c r="CZ130" s="14">
        <v>33898.449999999997</v>
      </c>
      <c r="DA130" s="14">
        <v>18003.330000000002</v>
      </c>
      <c r="DB130" s="14">
        <v>17773.21</v>
      </c>
      <c r="DC130" s="14">
        <v>10940.55</v>
      </c>
      <c r="DD130" s="14">
        <v>16</v>
      </c>
      <c r="DE130" s="14">
        <v>19</v>
      </c>
      <c r="DF130" s="27">
        <f t="shared" ca="1" si="1"/>
        <v>8000.6200000000026</v>
      </c>
      <c r="DG130" s="14">
        <v>0</v>
      </c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</row>
    <row r="131" spans="1:131" x14ac:dyDescent="0.25">
      <c r="A131" s="14" t="s">
        <v>64</v>
      </c>
      <c r="B131" s="14" t="s">
        <v>63</v>
      </c>
      <c r="C131" s="14" t="s">
        <v>33</v>
      </c>
      <c r="D131" s="14" t="s">
        <v>63</v>
      </c>
      <c r="E131" s="14" t="s">
        <v>63</v>
      </c>
      <c r="F131" s="14" t="s">
        <v>63</v>
      </c>
      <c r="G131" s="14" t="s">
        <v>192</v>
      </c>
      <c r="H131" s="1">
        <v>42181</v>
      </c>
      <c r="I131" s="14">
        <v>20336.939999999999</v>
      </c>
      <c r="J131" s="14">
        <v>19057.79</v>
      </c>
      <c r="K131" s="14">
        <v>18636.439999999999</v>
      </c>
      <c r="L131" s="14">
        <v>19134.12</v>
      </c>
      <c r="M131" s="14">
        <v>21540.97</v>
      </c>
      <c r="N131" s="14">
        <v>23276.639999999999</v>
      </c>
      <c r="O131" s="14">
        <v>29679.4</v>
      </c>
      <c r="P131" s="14">
        <v>33027.79</v>
      </c>
      <c r="Q131" s="14">
        <v>38548.879999999997</v>
      </c>
      <c r="R131" s="14">
        <v>43667.09</v>
      </c>
      <c r="S131" s="14">
        <v>51433.57</v>
      </c>
      <c r="T131" s="14">
        <v>53791.81</v>
      </c>
      <c r="U131" s="14">
        <v>55611.47</v>
      </c>
      <c r="V131" s="14">
        <v>58521.94</v>
      </c>
      <c r="W131" s="14">
        <v>60172.52</v>
      </c>
      <c r="X131" s="14">
        <v>49892.68</v>
      </c>
      <c r="Y131" s="14">
        <v>51126.1</v>
      </c>
      <c r="Z131" s="14">
        <v>51083.81</v>
      </c>
      <c r="AA131" s="14">
        <v>51094.62</v>
      </c>
      <c r="AB131" s="14">
        <v>56976.25</v>
      </c>
      <c r="AC131" s="14">
        <v>56267.85</v>
      </c>
      <c r="AD131" s="14">
        <v>45925.72</v>
      </c>
      <c r="AE131" s="14">
        <v>28362.71</v>
      </c>
      <c r="AF131" s="14">
        <v>21445.040000000001</v>
      </c>
      <c r="AG131" s="14">
        <v>50799.3</v>
      </c>
      <c r="AH131" s="14">
        <v>20394.009999999998</v>
      </c>
      <c r="AI131" s="14">
        <v>19262.990000000002</v>
      </c>
      <c r="AJ131" s="14">
        <v>18954.96</v>
      </c>
      <c r="AK131" s="14">
        <v>19246.66</v>
      </c>
      <c r="AL131" s="14">
        <v>21768.34</v>
      </c>
      <c r="AM131" s="14">
        <v>23417.49</v>
      </c>
      <c r="AN131" s="14">
        <v>29679.06</v>
      </c>
      <c r="AO131" s="14">
        <v>32767.88</v>
      </c>
      <c r="AP131" s="14">
        <v>38183.370000000003</v>
      </c>
      <c r="AQ131" s="14">
        <v>43373.43</v>
      </c>
      <c r="AR131" s="14">
        <v>50801.09</v>
      </c>
      <c r="AS131" s="14">
        <v>53303.13</v>
      </c>
      <c r="AT131" s="14">
        <v>55092.27</v>
      </c>
      <c r="AU131" s="14">
        <v>57156.2</v>
      </c>
      <c r="AV131" s="14">
        <v>58351.31</v>
      </c>
      <c r="AW131" s="14">
        <v>58623.26</v>
      </c>
      <c r="AX131" s="14">
        <v>59237.21</v>
      </c>
      <c r="AY131" s="14">
        <v>58889.04</v>
      </c>
      <c r="AZ131" s="14">
        <v>58046.97</v>
      </c>
      <c r="BA131" s="14">
        <v>56154.65</v>
      </c>
      <c r="BB131" s="14">
        <v>55015.46</v>
      </c>
      <c r="BC131" s="14">
        <v>45310.36</v>
      </c>
      <c r="BD131" s="14">
        <v>28044.14</v>
      </c>
      <c r="BE131" s="14">
        <v>21073.46</v>
      </c>
      <c r="BF131" s="14">
        <v>58769.25</v>
      </c>
      <c r="BG131" s="14">
        <v>72.396979999999999</v>
      </c>
      <c r="BH131" s="14">
        <v>70.824169999999995</v>
      </c>
      <c r="BI131" s="14">
        <v>69.156589999999994</v>
      </c>
      <c r="BJ131" s="14">
        <v>67.756870000000006</v>
      </c>
      <c r="BK131" s="14">
        <v>66.865390000000005</v>
      </c>
      <c r="BL131" s="14">
        <v>66.028850000000006</v>
      </c>
      <c r="BM131" s="14">
        <v>66.31456</v>
      </c>
      <c r="BN131" s="14">
        <v>68.802199999999999</v>
      </c>
      <c r="BO131" s="14">
        <v>71.998630000000006</v>
      </c>
      <c r="BP131" s="14">
        <v>75.997249999999994</v>
      </c>
      <c r="BQ131" s="14">
        <v>79.519229999999993</v>
      </c>
      <c r="BR131" s="14">
        <v>82.554950000000005</v>
      </c>
      <c r="BS131" s="14">
        <v>84.912090000000006</v>
      </c>
      <c r="BT131" s="14">
        <v>86.90934</v>
      </c>
      <c r="BU131" s="14">
        <v>88.217029999999994</v>
      </c>
      <c r="BV131" s="14">
        <v>88.532970000000006</v>
      </c>
      <c r="BW131" s="14">
        <v>87.799449999999993</v>
      </c>
      <c r="BX131" s="14">
        <v>86.49588</v>
      </c>
      <c r="BY131" s="14">
        <v>84.199169999999995</v>
      </c>
      <c r="BZ131" s="14">
        <v>80.898349999999994</v>
      </c>
      <c r="CA131" s="14">
        <v>76.837909999999994</v>
      </c>
      <c r="CB131" s="14">
        <v>73.486270000000005</v>
      </c>
      <c r="CC131" s="14">
        <v>71.357140000000001</v>
      </c>
      <c r="CD131" s="14">
        <v>69.755489999999995</v>
      </c>
      <c r="CE131" s="14">
        <v>18172.54</v>
      </c>
      <c r="CF131" s="14">
        <v>17993.400000000001</v>
      </c>
      <c r="CG131" s="14">
        <v>16099.21</v>
      </c>
      <c r="CH131" s="14">
        <v>14693.11</v>
      </c>
      <c r="CI131" s="14">
        <v>12307.45</v>
      </c>
      <c r="CJ131" s="14">
        <v>12135.95</v>
      </c>
      <c r="CK131" s="14">
        <v>14883.12</v>
      </c>
      <c r="CL131" s="14">
        <v>9390.6219999999994</v>
      </c>
      <c r="CM131" s="14">
        <v>15929.89</v>
      </c>
      <c r="CN131" s="14">
        <v>25405.23</v>
      </c>
      <c r="CO131" s="14">
        <v>32107.09</v>
      </c>
      <c r="CP131" s="14">
        <v>21845.53</v>
      </c>
      <c r="CQ131" s="14">
        <v>21281.61</v>
      </c>
      <c r="CR131" s="14">
        <v>19484.04</v>
      </c>
      <c r="CS131" s="14">
        <v>17847.400000000001</v>
      </c>
      <c r="CT131" s="14">
        <v>18259.63</v>
      </c>
      <c r="CU131" s="14">
        <v>19816.54</v>
      </c>
      <c r="CV131" s="14">
        <v>20549.29</v>
      </c>
      <c r="CW131" s="14">
        <v>24321.86</v>
      </c>
      <c r="CX131" s="14">
        <v>46608.11</v>
      </c>
      <c r="CY131" s="14">
        <v>55927.23</v>
      </c>
      <c r="CZ131" s="14">
        <v>45738.5</v>
      </c>
      <c r="DA131" s="14">
        <v>25152.880000000001</v>
      </c>
      <c r="DB131" s="14">
        <v>23401.18</v>
      </c>
      <c r="DC131" s="14">
        <v>14997.97</v>
      </c>
      <c r="DD131" s="14">
        <v>16</v>
      </c>
      <c r="DE131" s="14">
        <v>19</v>
      </c>
      <c r="DF131" s="27">
        <f t="shared" ref="DF131:DF194" ca="1" si="2">(SUM(OFFSET($AG131, 0, $DD131-1, 1, $DE131-$DD131+1))-SUM(OFFSET($I131, 0, $DD131-1, 1, $DE131-$DD131+1)))/($DE131-$DD131+1)</f>
        <v>7975.9025000000038</v>
      </c>
      <c r="DG131" s="14">
        <v>0</v>
      </c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</row>
    <row r="132" spans="1:131" x14ac:dyDescent="0.25">
      <c r="A132" s="14" t="s">
        <v>64</v>
      </c>
      <c r="B132" s="14" t="s">
        <v>63</v>
      </c>
      <c r="C132" s="14" t="s">
        <v>33</v>
      </c>
      <c r="D132" s="14" t="s">
        <v>63</v>
      </c>
      <c r="E132" s="14" t="s">
        <v>63</v>
      </c>
      <c r="F132" s="14" t="s">
        <v>63</v>
      </c>
      <c r="G132" s="14" t="s">
        <v>192</v>
      </c>
      <c r="H132" s="1">
        <v>42185</v>
      </c>
      <c r="I132" s="14">
        <v>18860.29</v>
      </c>
      <c r="J132" s="14">
        <v>17909.650000000001</v>
      </c>
      <c r="K132" s="14">
        <v>17248.13</v>
      </c>
      <c r="L132" s="14">
        <v>17944.79</v>
      </c>
      <c r="M132" s="14">
        <v>20314.25</v>
      </c>
      <c r="N132" s="14">
        <v>22345.97</v>
      </c>
      <c r="O132" s="14">
        <v>28894.98</v>
      </c>
      <c r="P132" s="14">
        <v>32225.040000000001</v>
      </c>
      <c r="Q132" s="14">
        <v>37058.21</v>
      </c>
      <c r="R132" s="14">
        <v>42107.45</v>
      </c>
      <c r="S132" s="14">
        <v>50919.56</v>
      </c>
      <c r="T132" s="14">
        <v>53617</v>
      </c>
      <c r="U132" s="14">
        <v>55879.06</v>
      </c>
      <c r="V132" s="14">
        <v>58581.9</v>
      </c>
      <c r="W132" s="14">
        <v>60644.04</v>
      </c>
      <c r="X132" s="14">
        <v>51332.93</v>
      </c>
      <c r="Y132" s="14">
        <v>52479.08</v>
      </c>
      <c r="Z132" s="14">
        <v>53018.77</v>
      </c>
      <c r="AA132" s="14">
        <v>53347.3</v>
      </c>
      <c r="AB132" s="14">
        <v>59077.279999999999</v>
      </c>
      <c r="AC132" s="14">
        <v>56374.25</v>
      </c>
      <c r="AD132" s="14">
        <v>45642.55</v>
      </c>
      <c r="AE132" s="14">
        <v>28120.01</v>
      </c>
      <c r="AF132" s="14">
        <v>23139.69</v>
      </c>
      <c r="AG132" s="14">
        <v>52544.52</v>
      </c>
      <c r="AH132" s="14">
        <v>19047.62</v>
      </c>
      <c r="AI132" s="14">
        <v>18048.900000000001</v>
      </c>
      <c r="AJ132" s="14">
        <v>17411.02</v>
      </c>
      <c r="AK132" s="14">
        <v>18031.82</v>
      </c>
      <c r="AL132" s="14">
        <v>20524.32</v>
      </c>
      <c r="AM132" s="14">
        <v>22423.63</v>
      </c>
      <c r="AN132" s="14">
        <v>28975.83</v>
      </c>
      <c r="AO132" s="14">
        <v>32002.82</v>
      </c>
      <c r="AP132" s="14">
        <v>36903.870000000003</v>
      </c>
      <c r="AQ132" s="14">
        <v>41736.14</v>
      </c>
      <c r="AR132" s="14">
        <v>50676.7</v>
      </c>
      <c r="AS132" s="14">
        <v>53374.96</v>
      </c>
      <c r="AT132" s="14">
        <v>55733.64</v>
      </c>
      <c r="AU132" s="14">
        <v>57632.69</v>
      </c>
      <c r="AV132" s="14">
        <v>59502.95</v>
      </c>
      <c r="AW132" s="14">
        <v>60495.03</v>
      </c>
      <c r="AX132" s="14">
        <v>60654.98</v>
      </c>
      <c r="AY132" s="14">
        <v>60960.21</v>
      </c>
      <c r="AZ132" s="14">
        <v>60159.64</v>
      </c>
      <c r="BA132" s="14">
        <v>57834.38</v>
      </c>
      <c r="BB132" s="14">
        <v>54766.65</v>
      </c>
      <c r="BC132" s="14">
        <v>44601.74</v>
      </c>
      <c r="BD132" s="14">
        <v>27544.77</v>
      </c>
      <c r="BE132" s="14">
        <v>22583.08</v>
      </c>
      <c r="BF132" s="14">
        <v>60464.73</v>
      </c>
      <c r="BG132" s="14">
        <v>70.288349999999994</v>
      </c>
      <c r="BH132" s="14">
        <v>69.032669999999996</v>
      </c>
      <c r="BI132" s="14">
        <v>68.15625</v>
      </c>
      <c r="BJ132" s="14">
        <v>67.015630000000002</v>
      </c>
      <c r="BK132" s="14">
        <v>66.149150000000006</v>
      </c>
      <c r="BL132" s="14">
        <v>65.451710000000006</v>
      </c>
      <c r="BM132" s="14">
        <v>65.923289999999994</v>
      </c>
      <c r="BN132" s="14">
        <v>68.663349999999994</v>
      </c>
      <c r="BO132" s="14">
        <v>72.742900000000006</v>
      </c>
      <c r="BP132" s="14">
        <v>76.890630000000002</v>
      </c>
      <c r="BQ132" s="14">
        <v>80.95881</v>
      </c>
      <c r="BR132" s="14">
        <v>84.616479999999996</v>
      </c>
      <c r="BS132" s="14">
        <v>88.183239999999998</v>
      </c>
      <c r="BT132" s="14">
        <v>90.965909999999994</v>
      </c>
      <c r="BU132" s="14">
        <v>92.892039999999994</v>
      </c>
      <c r="BV132" s="14">
        <v>94.065340000000006</v>
      </c>
      <c r="BW132" s="14">
        <v>93.944599999999994</v>
      </c>
      <c r="BX132" s="14">
        <v>93.444599999999994</v>
      </c>
      <c r="BY132" s="14">
        <v>91.332390000000004</v>
      </c>
      <c r="BZ132" s="14">
        <v>87.975849999999994</v>
      </c>
      <c r="CA132" s="14">
        <v>83.487210000000005</v>
      </c>
      <c r="CB132" s="14">
        <v>80.080960000000005</v>
      </c>
      <c r="CC132" s="14">
        <v>77.71875</v>
      </c>
      <c r="CD132" s="14">
        <v>76.106539999999995</v>
      </c>
      <c r="CE132" s="14">
        <v>21912.91</v>
      </c>
      <c r="CF132" s="14">
        <v>20620.29</v>
      </c>
      <c r="CG132" s="14">
        <v>19009.72</v>
      </c>
      <c r="CH132" s="14">
        <v>17693.419999999998</v>
      </c>
      <c r="CI132" s="14">
        <v>14799.44</v>
      </c>
      <c r="CJ132" s="14">
        <v>14701.43</v>
      </c>
      <c r="CK132" s="14">
        <v>18046.25</v>
      </c>
      <c r="CL132" s="14">
        <v>11071.52</v>
      </c>
      <c r="CM132" s="14">
        <v>13350.97</v>
      </c>
      <c r="CN132" s="14">
        <v>24753.8</v>
      </c>
      <c r="CO132" s="14">
        <v>28509.55</v>
      </c>
      <c r="CP132" s="14">
        <v>20043.009999999998</v>
      </c>
      <c r="CQ132" s="14">
        <v>19438.59</v>
      </c>
      <c r="CR132" s="14">
        <v>20162.259999999998</v>
      </c>
      <c r="CS132" s="14">
        <v>20690.5</v>
      </c>
      <c r="CT132" s="14">
        <v>21370.31</v>
      </c>
      <c r="CU132" s="14">
        <v>20622.96</v>
      </c>
      <c r="CV132" s="14">
        <v>19978.11</v>
      </c>
      <c r="CW132" s="14">
        <v>23678.15</v>
      </c>
      <c r="CX132" s="14">
        <v>49994.62</v>
      </c>
      <c r="CY132" s="14">
        <v>57752.15</v>
      </c>
      <c r="CZ132" s="14">
        <v>52351.88</v>
      </c>
      <c r="DA132" s="14">
        <v>32076.240000000002</v>
      </c>
      <c r="DB132" s="14">
        <v>33329.42</v>
      </c>
      <c r="DC132" s="14">
        <v>15588.82</v>
      </c>
      <c r="DD132" s="14">
        <v>16</v>
      </c>
      <c r="DE132" s="14">
        <v>19</v>
      </c>
      <c r="DF132" s="27">
        <f t="shared" ca="1" si="2"/>
        <v>7858.7724999999919</v>
      </c>
      <c r="DG132" s="14">
        <v>0</v>
      </c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</row>
    <row r="133" spans="1:131" x14ac:dyDescent="0.25">
      <c r="A133" s="14" t="s">
        <v>64</v>
      </c>
      <c r="B133" s="14" t="s">
        <v>63</v>
      </c>
      <c r="C133" s="14" t="s">
        <v>33</v>
      </c>
      <c r="D133" s="14" t="s">
        <v>63</v>
      </c>
      <c r="E133" s="14" t="s">
        <v>63</v>
      </c>
      <c r="F133" s="14" t="s">
        <v>63</v>
      </c>
      <c r="G133" s="14" t="s">
        <v>192</v>
      </c>
      <c r="H133" s="1">
        <v>42186</v>
      </c>
      <c r="I133" s="14">
        <v>28810.28</v>
      </c>
      <c r="J133" s="14">
        <v>27185.18</v>
      </c>
      <c r="K133" s="14">
        <v>26972.1</v>
      </c>
      <c r="L133" s="14">
        <v>28043.89</v>
      </c>
      <c r="M133" s="14">
        <v>31038.13</v>
      </c>
      <c r="N133" s="14">
        <v>34189.58</v>
      </c>
      <c r="O133" s="14">
        <v>42333.760000000002</v>
      </c>
      <c r="P133" s="14">
        <v>45610.79</v>
      </c>
      <c r="Q133" s="14">
        <v>50979.5</v>
      </c>
      <c r="R133" s="14">
        <v>56695.99</v>
      </c>
      <c r="S133" s="14">
        <v>65163.199999999997</v>
      </c>
      <c r="T133" s="14">
        <v>67992.460000000006</v>
      </c>
      <c r="U133" s="14">
        <v>69776.2</v>
      </c>
      <c r="V133" s="14">
        <v>72238.25</v>
      </c>
      <c r="W133" s="14">
        <v>72954.929999999993</v>
      </c>
      <c r="X133" s="14">
        <v>61324.47</v>
      </c>
      <c r="Y133" s="14">
        <v>62106.57</v>
      </c>
      <c r="Z133" s="14">
        <v>62454.85</v>
      </c>
      <c r="AA133" s="14">
        <v>61998.69</v>
      </c>
      <c r="AB133" s="14">
        <v>68896.38</v>
      </c>
      <c r="AC133" s="14">
        <v>67531.64</v>
      </c>
      <c r="AD133" s="14">
        <v>55119.66</v>
      </c>
      <c r="AE133" s="14">
        <v>36926.800000000003</v>
      </c>
      <c r="AF133" s="14">
        <v>31457.919999999998</v>
      </c>
      <c r="AG133" s="14">
        <v>61971.14</v>
      </c>
      <c r="AH133" s="14">
        <v>28520.78</v>
      </c>
      <c r="AI133" s="14">
        <v>27142.26</v>
      </c>
      <c r="AJ133" s="14">
        <v>27094.86</v>
      </c>
      <c r="AK133" s="14">
        <v>28229.66</v>
      </c>
      <c r="AL133" s="14">
        <v>31185.03</v>
      </c>
      <c r="AM133" s="14">
        <v>34421.53</v>
      </c>
      <c r="AN133" s="14">
        <v>42220.07</v>
      </c>
      <c r="AO133" s="14">
        <v>45361.85</v>
      </c>
      <c r="AP133" s="14">
        <v>50805.01</v>
      </c>
      <c r="AQ133" s="14">
        <v>56658.879999999997</v>
      </c>
      <c r="AR133" s="14">
        <v>64643.16</v>
      </c>
      <c r="AS133" s="14">
        <v>67489.48</v>
      </c>
      <c r="AT133" s="14">
        <v>69720.149999999994</v>
      </c>
      <c r="AU133" s="14">
        <v>71377.63</v>
      </c>
      <c r="AV133" s="14">
        <v>71703.95</v>
      </c>
      <c r="AW133" s="14">
        <v>72983.27</v>
      </c>
      <c r="AX133" s="14">
        <v>73026.820000000007</v>
      </c>
      <c r="AY133" s="14">
        <v>73138.2</v>
      </c>
      <c r="AZ133" s="14">
        <v>71674.19</v>
      </c>
      <c r="BA133" s="14">
        <v>68181.95</v>
      </c>
      <c r="BB133" s="14">
        <v>66215.710000000006</v>
      </c>
      <c r="BC133" s="14">
        <v>54343.41</v>
      </c>
      <c r="BD133" s="14">
        <v>36531.089999999997</v>
      </c>
      <c r="BE133" s="14">
        <v>31067.73</v>
      </c>
      <c r="BF133" s="14">
        <v>72766.77</v>
      </c>
      <c r="BG133" s="14">
        <v>74.005359999999996</v>
      </c>
      <c r="BH133" s="14">
        <v>72.687359999999998</v>
      </c>
      <c r="BI133" s="14">
        <v>70.77731</v>
      </c>
      <c r="BJ133" s="14">
        <v>69.4636</v>
      </c>
      <c r="BK133" s="14">
        <v>68.812640000000002</v>
      </c>
      <c r="BL133" s="14">
        <v>68.109210000000004</v>
      </c>
      <c r="BM133" s="14">
        <v>68.347970000000004</v>
      </c>
      <c r="BN133" s="14">
        <v>69.435760000000002</v>
      </c>
      <c r="BO133" s="14">
        <v>72.482870000000005</v>
      </c>
      <c r="BP133" s="14">
        <v>76.828699999999998</v>
      </c>
      <c r="BQ133" s="14">
        <v>81.128479999999996</v>
      </c>
      <c r="BR133" s="14">
        <v>84.466809999999995</v>
      </c>
      <c r="BS133" s="14">
        <v>85.985010000000003</v>
      </c>
      <c r="BT133" s="14">
        <v>86.904709999999994</v>
      </c>
      <c r="BU133" s="14">
        <v>86.87688</v>
      </c>
      <c r="BV133" s="14">
        <v>87.410060000000001</v>
      </c>
      <c r="BW133" s="14">
        <v>87.140259999999998</v>
      </c>
      <c r="BX133" s="14">
        <v>86.090999999999994</v>
      </c>
      <c r="BY133" s="14">
        <v>83.885440000000003</v>
      </c>
      <c r="BZ133" s="14">
        <v>81.501069999999999</v>
      </c>
      <c r="CA133" s="14">
        <v>79.304069999999996</v>
      </c>
      <c r="CB133" s="14">
        <v>77.676659999999998</v>
      </c>
      <c r="CC133" s="14">
        <v>75.284800000000004</v>
      </c>
      <c r="CD133" s="14">
        <v>73.792289999999994</v>
      </c>
      <c r="CE133" s="14">
        <v>31355</v>
      </c>
      <c r="CF133" s="14">
        <v>32882.1</v>
      </c>
      <c r="CG133" s="14">
        <v>31365.57</v>
      </c>
      <c r="CH133" s="14">
        <v>29735.68</v>
      </c>
      <c r="CI133" s="14">
        <v>28023.95</v>
      </c>
      <c r="CJ133" s="14">
        <v>29932.25</v>
      </c>
      <c r="CK133" s="14">
        <v>35203.57</v>
      </c>
      <c r="CL133" s="14">
        <v>15293.11</v>
      </c>
      <c r="CM133" s="14">
        <v>13962.85</v>
      </c>
      <c r="CN133" s="14">
        <v>24502.82</v>
      </c>
      <c r="CO133" s="14">
        <v>36823.68</v>
      </c>
      <c r="CP133" s="14">
        <v>23334.76</v>
      </c>
      <c r="CQ133" s="14">
        <v>22818.77</v>
      </c>
      <c r="CR133" s="14">
        <v>24747.37</v>
      </c>
      <c r="CS133" s="14">
        <v>29571.279999999999</v>
      </c>
      <c r="CT133" s="14">
        <v>27839.1</v>
      </c>
      <c r="CU133" s="14">
        <v>26146.92</v>
      </c>
      <c r="CV133" s="14">
        <v>23637.040000000001</v>
      </c>
      <c r="CW133" s="14">
        <v>26763.45</v>
      </c>
      <c r="CX133" s="14">
        <v>48301.43</v>
      </c>
      <c r="CY133" s="14">
        <v>51263.39</v>
      </c>
      <c r="CZ133" s="14">
        <v>42501.88</v>
      </c>
      <c r="DA133" s="14">
        <v>23563.07</v>
      </c>
      <c r="DB133" s="14">
        <v>25544.59</v>
      </c>
      <c r="DC133" s="14">
        <v>19535.759999999998</v>
      </c>
      <c r="DD133" s="14">
        <v>16</v>
      </c>
      <c r="DE133" s="14">
        <v>19</v>
      </c>
      <c r="DF133" s="27">
        <f t="shared" ca="1" si="2"/>
        <v>10741.914999999994</v>
      </c>
      <c r="DG133" s="14">
        <v>0</v>
      </c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</row>
    <row r="134" spans="1:131" x14ac:dyDescent="0.25">
      <c r="A134" s="14" t="s">
        <v>64</v>
      </c>
      <c r="B134" s="14" t="s">
        <v>63</v>
      </c>
      <c r="C134" s="14" t="s">
        <v>33</v>
      </c>
      <c r="D134" s="14" t="s">
        <v>63</v>
      </c>
      <c r="E134" s="14" t="s">
        <v>63</v>
      </c>
      <c r="F134" s="14" t="s">
        <v>63</v>
      </c>
      <c r="G134" s="14" t="s">
        <v>192</v>
      </c>
      <c r="H134" s="1">
        <v>42201</v>
      </c>
      <c r="I134" s="14">
        <v>22098.1</v>
      </c>
      <c r="J134" s="14">
        <v>21243.11</v>
      </c>
      <c r="K134" s="14">
        <v>20967.04</v>
      </c>
      <c r="L134" s="14">
        <v>21659.78</v>
      </c>
      <c r="M134" s="14">
        <v>23262.84</v>
      </c>
      <c r="N134" s="14">
        <v>25551.24</v>
      </c>
      <c r="O134" s="14">
        <v>30375.59</v>
      </c>
      <c r="P134" s="14">
        <v>32222.19</v>
      </c>
      <c r="Q134" s="14">
        <v>35784.129999999997</v>
      </c>
      <c r="R134" s="14">
        <v>39443</v>
      </c>
      <c r="S134" s="14">
        <v>45522.239999999998</v>
      </c>
      <c r="T134" s="14">
        <v>48017.66</v>
      </c>
      <c r="U134" s="14">
        <v>50005.27</v>
      </c>
      <c r="V134" s="14">
        <v>51545.4</v>
      </c>
      <c r="W134" s="14">
        <v>53248.83</v>
      </c>
      <c r="X134" s="14">
        <v>54153.99</v>
      </c>
      <c r="Y134" s="14">
        <v>45713.760000000002</v>
      </c>
      <c r="Z134" s="14">
        <v>45488.84</v>
      </c>
      <c r="AA134" s="14">
        <v>45454.52</v>
      </c>
      <c r="AB134" s="14">
        <v>50865.57</v>
      </c>
      <c r="AC134" s="14">
        <v>49880.78</v>
      </c>
      <c r="AD134" s="14">
        <v>41173.35</v>
      </c>
      <c r="AE134" s="14">
        <v>27768.9</v>
      </c>
      <c r="AF134" s="14">
        <v>23860.57</v>
      </c>
      <c r="AG134" s="14">
        <v>45552.37</v>
      </c>
      <c r="AH134" s="14">
        <v>21522.39</v>
      </c>
      <c r="AI134" s="14">
        <v>20833.68</v>
      </c>
      <c r="AJ134" s="14">
        <v>20714.02</v>
      </c>
      <c r="AK134" s="14">
        <v>21393.71</v>
      </c>
      <c r="AL134" s="14">
        <v>23201.32</v>
      </c>
      <c r="AM134" s="14">
        <v>25256.97</v>
      </c>
      <c r="AN134" s="14">
        <v>30364.94</v>
      </c>
      <c r="AO134" s="14">
        <v>32517.54</v>
      </c>
      <c r="AP134" s="14">
        <v>36293.22</v>
      </c>
      <c r="AQ134" s="14">
        <v>39865.81</v>
      </c>
      <c r="AR134" s="14">
        <v>45821.01</v>
      </c>
      <c r="AS134" s="14">
        <v>47769.26</v>
      </c>
      <c r="AT134" s="14">
        <v>49359.98</v>
      </c>
      <c r="AU134" s="14">
        <v>50871.38</v>
      </c>
      <c r="AV134" s="14">
        <v>51820.49</v>
      </c>
      <c r="AW134" s="14">
        <v>52022.07</v>
      </c>
      <c r="AX134" s="14">
        <v>52172.27</v>
      </c>
      <c r="AY134" s="14">
        <v>52174.93</v>
      </c>
      <c r="AZ134" s="14">
        <v>51587.8</v>
      </c>
      <c r="BA134" s="14">
        <v>50397.34</v>
      </c>
      <c r="BB134" s="14">
        <v>49040.5</v>
      </c>
      <c r="BC134" s="14">
        <v>39965.360000000001</v>
      </c>
      <c r="BD134" s="14">
        <v>27313.83</v>
      </c>
      <c r="BE134" s="14">
        <v>23757.29</v>
      </c>
      <c r="BF134" s="14">
        <v>51939.08</v>
      </c>
      <c r="BG134" s="14">
        <v>66.842470000000006</v>
      </c>
      <c r="BH134" s="14">
        <v>65.868489999999994</v>
      </c>
      <c r="BI134" s="14">
        <v>65.093149999999994</v>
      </c>
      <c r="BJ134" s="14">
        <v>63.995890000000003</v>
      </c>
      <c r="BK134" s="14">
        <v>63.172600000000003</v>
      </c>
      <c r="BL134" s="14">
        <v>62.931510000000003</v>
      </c>
      <c r="BM134" s="14">
        <v>63.0274</v>
      </c>
      <c r="BN134" s="14">
        <v>64.80274</v>
      </c>
      <c r="BO134" s="14">
        <v>67.46575</v>
      </c>
      <c r="BP134" s="14">
        <v>70.808220000000006</v>
      </c>
      <c r="BQ134" s="14">
        <v>74.5411</v>
      </c>
      <c r="BR134" s="14">
        <v>77.606849999999994</v>
      </c>
      <c r="BS134" s="14">
        <v>80.454800000000006</v>
      </c>
      <c r="BT134" s="14">
        <v>82.961650000000006</v>
      </c>
      <c r="BU134" s="14">
        <v>83.55068</v>
      </c>
      <c r="BV134" s="14">
        <v>82.812330000000003</v>
      </c>
      <c r="BW134" s="14">
        <v>82.375339999999994</v>
      </c>
      <c r="BX134" s="14">
        <v>81.46575</v>
      </c>
      <c r="BY134" s="14">
        <v>80.143839999999997</v>
      </c>
      <c r="BZ134" s="14">
        <v>77.0274</v>
      </c>
      <c r="CA134" s="14">
        <v>73.27534</v>
      </c>
      <c r="CB134" s="14">
        <v>71.130129999999994</v>
      </c>
      <c r="CC134" s="14">
        <v>69.473979999999997</v>
      </c>
      <c r="CD134" s="14">
        <v>68.130129999999994</v>
      </c>
      <c r="CE134" s="14">
        <v>65622.570000000007</v>
      </c>
      <c r="CF134" s="14">
        <v>64222.49</v>
      </c>
      <c r="CG134" s="14">
        <v>62536.18</v>
      </c>
      <c r="CH134" s="14">
        <v>57725.26</v>
      </c>
      <c r="CI134" s="14">
        <v>51848.25</v>
      </c>
      <c r="CJ134" s="14">
        <v>53413.59</v>
      </c>
      <c r="CK134" s="14">
        <v>57857.23</v>
      </c>
      <c r="CL134" s="14">
        <v>37871.43</v>
      </c>
      <c r="CM134" s="14">
        <v>44839.88</v>
      </c>
      <c r="CN134" s="14">
        <v>74201.100000000006</v>
      </c>
      <c r="CO134" s="14">
        <v>104237</v>
      </c>
      <c r="CP134" s="14">
        <v>72939.09</v>
      </c>
      <c r="CQ134" s="14">
        <v>72939.03</v>
      </c>
      <c r="CR134" s="14">
        <v>72108.7</v>
      </c>
      <c r="CS134" s="14">
        <v>73400.45</v>
      </c>
      <c r="CT134" s="14">
        <v>74649.899999999994</v>
      </c>
      <c r="CU134" s="14">
        <v>71178.47</v>
      </c>
      <c r="CV134" s="14">
        <v>68924.429999999993</v>
      </c>
      <c r="CW134" s="14">
        <v>82016.02</v>
      </c>
      <c r="CX134" s="14">
        <v>162457</v>
      </c>
      <c r="CY134" s="14">
        <v>194611.20000000001</v>
      </c>
      <c r="CZ134" s="14">
        <v>154760.1</v>
      </c>
      <c r="DA134" s="14">
        <v>81323.14</v>
      </c>
      <c r="DB134" s="14">
        <v>75977.759999999995</v>
      </c>
      <c r="DC134" s="14">
        <v>56872.05</v>
      </c>
      <c r="DD134" s="14">
        <v>17</v>
      </c>
      <c r="DE134" s="14">
        <v>19</v>
      </c>
      <c r="DF134" s="27">
        <f t="shared" ca="1" si="2"/>
        <v>6570.7166666666644</v>
      </c>
      <c r="DG134" s="14">
        <v>0</v>
      </c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</row>
    <row r="135" spans="1:131" x14ac:dyDescent="0.25">
      <c r="A135" s="14" t="s">
        <v>64</v>
      </c>
      <c r="B135" s="14" t="s">
        <v>63</v>
      </c>
      <c r="C135" s="14" t="s">
        <v>33</v>
      </c>
      <c r="D135" s="14" t="s">
        <v>63</v>
      </c>
      <c r="E135" s="14" t="s">
        <v>63</v>
      </c>
      <c r="F135" s="14" t="s">
        <v>63</v>
      </c>
      <c r="G135" s="14" t="s">
        <v>192</v>
      </c>
      <c r="H135" s="1">
        <v>42213</v>
      </c>
      <c r="I135" s="14">
        <v>27741.21</v>
      </c>
      <c r="J135" s="14">
        <v>26623.78</v>
      </c>
      <c r="K135" s="14">
        <v>26364.6</v>
      </c>
      <c r="L135" s="14">
        <v>27602.23</v>
      </c>
      <c r="M135" s="14">
        <v>29759.81</v>
      </c>
      <c r="N135" s="14">
        <v>32760.06</v>
      </c>
      <c r="O135" s="14">
        <v>39882.54</v>
      </c>
      <c r="P135" s="14">
        <v>42711.27</v>
      </c>
      <c r="Q135" s="14">
        <v>48697.599999999999</v>
      </c>
      <c r="R135" s="14">
        <v>54617.68</v>
      </c>
      <c r="S135" s="14">
        <v>63820.28</v>
      </c>
      <c r="T135" s="14">
        <v>67520.41</v>
      </c>
      <c r="U135" s="14">
        <v>70197.850000000006</v>
      </c>
      <c r="V135" s="14">
        <v>72901.440000000002</v>
      </c>
      <c r="W135" s="14">
        <v>75533.539999999994</v>
      </c>
      <c r="X135" s="14">
        <v>62124.32</v>
      </c>
      <c r="Y135" s="14">
        <v>64351.32</v>
      </c>
      <c r="Z135" s="14">
        <v>65167.19</v>
      </c>
      <c r="AA135" s="14">
        <v>65064.86</v>
      </c>
      <c r="AB135" s="14">
        <v>74843.14</v>
      </c>
      <c r="AC135" s="14">
        <v>71489.16</v>
      </c>
      <c r="AD135" s="14">
        <v>57463.82</v>
      </c>
      <c r="AE135" s="14">
        <v>38368.07</v>
      </c>
      <c r="AF135" s="14">
        <v>32632.720000000001</v>
      </c>
      <c r="AG135" s="14">
        <v>64176.92</v>
      </c>
      <c r="AH135" s="14">
        <v>27830.95</v>
      </c>
      <c r="AI135" s="14">
        <v>26784.69</v>
      </c>
      <c r="AJ135" s="14">
        <v>26422.94</v>
      </c>
      <c r="AK135" s="14">
        <v>27567.26</v>
      </c>
      <c r="AL135" s="14">
        <v>29966.55</v>
      </c>
      <c r="AM135" s="14">
        <v>33008.65</v>
      </c>
      <c r="AN135" s="14">
        <v>39969.19</v>
      </c>
      <c r="AO135" s="14">
        <v>42453.11</v>
      </c>
      <c r="AP135" s="14">
        <v>48302.79</v>
      </c>
      <c r="AQ135" s="14">
        <v>54413.06</v>
      </c>
      <c r="AR135" s="14">
        <v>63521.21</v>
      </c>
      <c r="AS135" s="14">
        <v>67370.27</v>
      </c>
      <c r="AT135" s="14">
        <v>70277.73</v>
      </c>
      <c r="AU135" s="14">
        <v>72398.97</v>
      </c>
      <c r="AV135" s="14">
        <v>74892.61</v>
      </c>
      <c r="AW135" s="14">
        <v>75302.52</v>
      </c>
      <c r="AX135" s="14">
        <v>76500.160000000003</v>
      </c>
      <c r="AY135" s="14">
        <v>76452.23</v>
      </c>
      <c r="AZ135" s="14">
        <v>74936.34</v>
      </c>
      <c r="BA135" s="14">
        <v>73529.06</v>
      </c>
      <c r="BB135" s="14">
        <v>69998.59</v>
      </c>
      <c r="BC135" s="14">
        <v>56524.639999999999</v>
      </c>
      <c r="BD135" s="14">
        <v>37964.5</v>
      </c>
      <c r="BE135" s="14">
        <v>32502.77</v>
      </c>
      <c r="BF135" s="14">
        <v>75750.45</v>
      </c>
      <c r="BG135" s="14">
        <v>68.876289999999997</v>
      </c>
      <c r="BH135" s="14">
        <v>67.684539999999998</v>
      </c>
      <c r="BI135" s="14">
        <v>66.050510000000003</v>
      </c>
      <c r="BJ135" s="14">
        <v>64.987629999999996</v>
      </c>
      <c r="BK135" s="14">
        <v>63.665979999999998</v>
      </c>
      <c r="BL135" s="14">
        <v>62.898969999999998</v>
      </c>
      <c r="BM135" s="14">
        <v>63.275260000000003</v>
      </c>
      <c r="BN135" s="14">
        <v>67.041240000000002</v>
      </c>
      <c r="BO135" s="14">
        <v>71.756699999999995</v>
      </c>
      <c r="BP135" s="14">
        <v>76.608249999999998</v>
      </c>
      <c r="BQ135" s="14">
        <v>80.980419999999995</v>
      </c>
      <c r="BR135" s="14">
        <v>85.069069999999996</v>
      </c>
      <c r="BS135" s="14">
        <v>88.553610000000006</v>
      </c>
      <c r="BT135" s="14">
        <v>91.205150000000003</v>
      </c>
      <c r="BU135" s="14">
        <v>92.57732</v>
      </c>
      <c r="BV135" s="14">
        <v>93.462879999999998</v>
      </c>
      <c r="BW135" s="14">
        <v>93.397940000000006</v>
      </c>
      <c r="BX135" s="14">
        <v>92.717529999999996</v>
      </c>
      <c r="BY135" s="14">
        <v>90.825779999999995</v>
      </c>
      <c r="BZ135" s="14">
        <v>87.020619999999994</v>
      </c>
      <c r="CA135" s="14">
        <v>82.606189999999998</v>
      </c>
      <c r="CB135" s="14">
        <v>79.172160000000005</v>
      </c>
      <c r="CC135" s="14">
        <v>76.92268</v>
      </c>
      <c r="CD135" s="14">
        <v>75.045360000000002</v>
      </c>
      <c r="CE135" s="14">
        <v>21827.21</v>
      </c>
      <c r="CF135" s="14">
        <v>21172.51</v>
      </c>
      <c r="CG135" s="14">
        <v>20126.509999999998</v>
      </c>
      <c r="CH135" s="14">
        <v>18683.86</v>
      </c>
      <c r="CI135" s="14">
        <v>16493.330000000002</v>
      </c>
      <c r="CJ135" s="14">
        <v>15633.79</v>
      </c>
      <c r="CK135" s="14">
        <v>18336.36</v>
      </c>
      <c r="CL135" s="14">
        <v>11756.94</v>
      </c>
      <c r="CM135" s="14">
        <v>14034.93</v>
      </c>
      <c r="CN135" s="14">
        <v>24195.07</v>
      </c>
      <c r="CO135" s="14">
        <v>31053.23</v>
      </c>
      <c r="CP135" s="14">
        <v>23474.26</v>
      </c>
      <c r="CQ135" s="14">
        <v>23242.04</v>
      </c>
      <c r="CR135" s="14">
        <v>24830.98</v>
      </c>
      <c r="CS135" s="14">
        <v>23794.35</v>
      </c>
      <c r="CT135" s="14">
        <v>23414.33</v>
      </c>
      <c r="CU135" s="14">
        <v>21905.599999999999</v>
      </c>
      <c r="CV135" s="14">
        <v>21362.22</v>
      </c>
      <c r="CW135" s="14">
        <v>27769.43</v>
      </c>
      <c r="CX135" s="14">
        <v>61573.82</v>
      </c>
      <c r="CY135" s="14">
        <v>79142.84</v>
      </c>
      <c r="CZ135" s="14">
        <v>58948.79</v>
      </c>
      <c r="DA135" s="14">
        <v>31140.89</v>
      </c>
      <c r="DB135" s="14">
        <v>28090.35</v>
      </c>
      <c r="DC135" s="14">
        <v>17121.84</v>
      </c>
      <c r="DD135" s="14">
        <v>16</v>
      </c>
      <c r="DE135" s="14">
        <v>19</v>
      </c>
      <c r="DF135" s="27">
        <f t="shared" ca="1" si="2"/>
        <v>11609.957500000004</v>
      </c>
      <c r="DG135" s="14">
        <v>0</v>
      </c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</row>
    <row r="136" spans="1:131" x14ac:dyDescent="0.25">
      <c r="A136" s="14" t="s">
        <v>64</v>
      </c>
      <c r="B136" s="14" t="s">
        <v>63</v>
      </c>
      <c r="C136" s="14" t="s">
        <v>33</v>
      </c>
      <c r="D136" s="14" t="s">
        <v>63</v>
      </c>
      <c r="E136" s="14" t="s">
        <v>63</v>
      </c>
      <c r="F136" s="14" t="s">
        <v>63</v>
      </c>
      <c r="G136" s="14" t="s">
        <v>192</v>
      </c>
      <c r="H136" s="1">
        <v>42214</v>
      </c>
      <c r="I136" s="14">
        <v>29541.88</v>
      </c>
      <c r="J136" s="14">
        <v>28435.89</v>
      </c>
      <c r="K136" s="14">
        <v>27767.85</v>
      </c>
      <c r="L136" s="14">
        <v>29436.18</v>
      </c>
      <c r="M136" s="14">
        <v>32046.080000000002</v>
      </c>
      <c r="N136" s="14">
        <v>34976.33</v>
      </c>
      <c r="O136" s="14">
        <v>42030.82</v>
      </c>
      <c r="P136" s="14">
        <v>44761.42</v>
      </c>
      <c r="Q136" s="14">
        <v>50777.41</v>
      </c>
      <c r="R136" s="14">
        <v>55917.8</v>
      </c>
      <c r="S136" s="14">
        <v>63990.43</v>
      </c>
      <c r="T136" s="14">
        <v>67208.22</v>
      </c>
      <c r="U136" s="14">
        <v>69614.62</v>
      </c>
      <c r="V136" s="14">
        <v>72868.28</v>
      </c>
      <c r="W136" s="14">
        <v>74893</v>
      </c>
      <c r="X136" s="14">
        <v>61913.95</v>
      </c>
      <c r="Y136" s="14">
        <v>63273.9</v>
      </c>
      <c r="Z136" s="14">
        <v>63621.22</v>
      </c>
      <c r="AA136" s="14">
        <v>63513.42</v>
      </c>
      <c r="AB136" s="14">
        <v>72655.37</v>
      </c>
      <c r="AC136" s="14">
        <v>70910.070000000007</v>
      </c>
      <c r="AD136" s="14">
        <v>57524.63</v>
      </c>
      <c r="AE136" s="14">
        <v>38750.269999999997</v>
      </c>
      <c r="AF136" s="14">
        <v>32932.17</v>
      </c>
      <c r="AG136" s="14">
        <v>63080.62</v>
      </c>
      <c r="AH136" s="14">
        <v>29733.22</v>
      </c>
      <c r="AI136" s="14">
        <v>28600.89</v>
      </c>
      <c r="AJ136" s="14">
        <v>27809.37</v>
      </c>
      <c r="AK136" s="14">
        <v>29430.47</v>
      </c>
      <c r="AL136" s="14">
        <v>32252.03</v>
      </c>
      <c r="AM136" s="14">
        <v>35166.629999999997</v>
      </c>
      <c r="AN136" s="14">
        <v>42079.33</v>
      </c>
      <c r="AO136" s="14">
        <v>44590.66</v>
      </c>
      <c r="AP136" s="14">
        <v>50562.55</v>
      </c>
      <c r="AQ136" s="14">
        <v>55658.78</v>
      </c>
      <c r="AR136" s="14">
        <v>63597.98</v>
      </c>
      <c r="AS136" s="14">
        <v>66829.11</v>
      </c>
      <c r="AT136" s="14">
        <v>69391.62</v>
      </c>
      <c r="AU136" s="14">
        <v>71799.98</v>
      </c>
      <c r="AV136" s="14">
        <v>73690.759999999995</v>
      </c>
      <c r="AW136" s="14">
        <v>74449.61</v>
      </c>
      <c r="AX136" s="14">
        <v>74736.149999999994</v>
      </c>
      <c r="AY136" s="14">
        <v>74508.710000000006</v>
      </c>
      <c r="AZ136" s="14">
        <v>73187.839999999997</v>
      </c>
      <c r="BA136" s="14">
        <v>71596.84</v>
      </c>
      <c r="BB136" s="14">
        <v>69699.95</v>
      </c>
      <c r="BC136" s="14">
        <v>56811</v>
      </c>
      <c r="BD136" s="14">
        <v>38243.129999999997</v>
      </c>
      <c r="BE136" s="14">
        <v>32444.69</v>
      </c>
      <c r="BF136" s="14">
        <v>74162.009999999995</v>
      </c>
      <c r="BG136" s="14">
        <v>73.042619999999999</v>
      </c>
      <c r="BH136" s="14">
        <v>71.620580000000004</v>
      </c>
      <c r="BI136" s="14">
        <v>70.407489999999996</v>
      </c>
      <c r="BJ136" s="14">
        <v>69.234920000000002</v>
      </c>
      <c r="BK136" s="14">
        <v>67.439710000000005</v>
      </c>
      <c r="BL136" s="14">
        <v>66.241169999999997</v>
      </c>
      <c r="BM136" s="14">
        <v>65.928280000000001</v>
      </c>
      <c r="BN136" s="14">
        <v>68.61018</v>
      </c>
      <c r="BO136" s="14">
        <v>72.537419999999997</v>
      </c>
      <c r="BP136" s="14">
        <v>76.768190000000004</v>
      </c>
      <c r="BQ136" s="14">
        <v>81.077960000000004</v>
      </c>
      <c r="BR136" s="14">
        <v>85.062370000000001</v>
      </c>
      <c r="BS136" s="14">
        <v>87.644490000000005</v>
      </c>
      <c r="BT136" s="14">
        <v>90.225570000000005</v>
      </c>
      <c r="BU136" s="14">
        <v>91.66113</v>
      </c>
      <c r="BV136" s="14">
        <v>92.047809999999998</v>
      </c>
      <c r="BW136" s="14">
        <v>91.871099999999998</v>
      </c>
      <c r="BX136" s="14">
        <v>90.24324</v>
      </c>
      <c r="BY136" s="14">
        <v>87.775469999999999</v>
      </c>
      <c r="BZ136" s="14">
        <v>83.857590000000002</v>
      </c>
      <c r="CA136" s="14">
        <v>79.445949999999996</v>
      </c>
      <c r="CB136" s="14">
        <v>76.16113</v>
      </c>
      <c r="CC136" s="14">
        <v>73.476089999999999</v>
      </c>
      <c r="CD136" s="14">
        <v>72.018709999999999</v>
      </c>
      <c r="CE136" s="14">
        <v>21565.26</v>
      </c>
      <c r="CF136" s="14">
        <v>22471.94</v>
      </c>
      <c r="CG136" s="14">
        <v>19413.11</v>
      </c>
      <c r="CH136" s="14">
        <v>18201.48</v>
      </c>
      <c r="CI136" s="14">
        <v>13806.07</v>
      </c>
      <c r="CJ136" s="14">
        <v>12017.75</v>
      </c>
      <c r="CK136" s="14">
        <v>15362.13</v>
      </c>
      <c r="CL136" s="14">
        <v>9369.2860000000001</v>
      </c>
      <c r="CM136" s="14">
        <v>10748.71</v>
      </c>
      <c r="CN136" s="14">
        <v>18751</v>
      </c>
      <c r="CO136" s="14">
        <v>25670.42</v>
      </c>
      <c r="CP136" s="14">
        <v>17290.59</v>
      </c>
      <c r="CQ136" s="14">
        <v>17373.89</v>
      </c>
      <c r="CR136" s="14">
        <v>16631.900000000001</v>
      </c>
      <c r="CS136" s="14">
        <v>17017.39</v>
      </c>
      <c r="CT136" s="14">
        <v>18882.47</v>
      </c>
      <c r="CU136" s="14">
        <v>17367.55</v>
      </c>
      <c r="CV136" s="14">
        <v>16648.86</v>
      </c>
      <c r="CW136" s="14">
        <v>19786.830000000002</v>
      </c>
      <c r="CX136" s="14">
        <v>37535.96</v>
      </c>
      <c r="CY136" s="14">
        <v>47387.34</v>
      </c>
      <c r="CZ136" s="14">
        <v>42606.54</v>
      </c>
      <c r="DA136" s="14">
        <v>23657.35</v>
      </c>
      <c r="DB136" s="14">
        <v>22059.9</v>
      </c>
      <c r="DC136" s="14">
        <v>13049.54</v>
      </c>
      <c r="DD136" s="14">
        <v>16</v>
      </c>
      <c r="DE136" s="14">
        <v>19</v>
      </c>
      <c r="DF136" s="27">
        <f t="shared" ca="1" si="2"/>
        <v>11265.684999999998</v>
      </c>
      <c r="DG136" s="14">
        <v>0</v>
      </c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</row>
    <row r="137" spans="1:131" x14ac:dyDescent="0.25">
      <c r="A137" s="14" t="s">
        <v>64</v>
      </c>
      <c r="B137" s="14" t="s">
        <v>63</v>
      </c>
      <c r="C137" s="14" t="s">
        <v>33</v>
      </c>
      <c r="D137" s="14" t="s">
        <v>63</v>
      </c>
      <c r="E137" s="14" t="s">
        <v>63</v>
      </c>
      <c r="F137" s="14" t="s">
        <v>63</v>
      </c>
      <c r="G137" s="14" t="s">
        <v>192</v>
      </c>
      <c r="H137" s="1">
        <v>42215</v>
      </c>
      <c r="I137" s="14">
        <v>29482.7</v>
      </c>
      <c r="J137" s="14">
        <v>28359.24</v>
      </c>
      <c r="K137" s="14">
        <v>27727.22</v>
      </c>
      <c r="L137" s="14">
        <v>29435.46</v>
      </c>
      <c r="M137" s="14">
        <v>31977.09</v>
      </c>
      <c r="N137" s="14">
        <v>35275.730000000003</v>
      </c>
      <c r="O137" s="14">
        <v>43785.38</v>
      </c>
      <c r="P137" s="14">
        <v>46278.41</v>
      </c>
      <c r="Q137" s="14">
        <v>51459.62</v>
      </c>
      <c r="R137" s="14">
        <v>55836.32</v>
      </c>
      <c r="S137" s="14">
        <v>62328.26</v>
      </c>
      <c r="T137" s="14">
        <v>65130.05</v>
      </c>
      <c r="U137" s="14">
        <v>68371.77</v>
      </c>
      <c r="V137" s="14">
        <v>71782.45</v>
      </c>
      <c r="W137" s="14">
        <v>73362.63</v>
      </c>
      <c r="X137" s="14">
        <v>60723.199999999997</v>
      </c>
      <c r="Y137" s="14">
        <v>62108.4</v>
      </c>
      <c r="Z137" s="14">
        <v>62032.2</v>
      </c>
      <c r="AA137" s="14">
        <v>61901.59</v>
      </c>
      <c r="AB137" s="14">
        <v>71452.12</v>
      </c>
      <c r="AC137" s="14">
        <v>70146.679999999993</v>
      </c>
      <c r="AD137" s="14">
        <v>56291.53</v>
      </c>
      <c r="AE137" s="14">
        <v>37761.82</v>
      </c>
      <c r="AF137" s="14">
        <v>32057.360000000001</v>
      </c>
      <c r="AG137" s="14">
        <v>61691.35</v>
      </c>
      <c r="AH137" s="14">
        <v>29391.89</v>
      </c>
      <c r="AI137" s="14">
        <v>28388.89</v>
      </c>
      <c r="AJ137" s="14">
        <v>27892.09</v>
      </c>
      <c r="AK137" s="14">
        <v>29580.95</v>
      </c>
      <c r="AL137" s="14">
        <v>32336.69</v>
      </c>
      <c r="AM137" s="14">
        <v>35575.81</v>
      </c>
      <c r="AN137" s="14">
        <v>43620.78</v>
      </c>
      <c r="AO137" s="14">
        <v>45884.76</v>
      </c>
      <c r="AP137" s="14">
        <v>51092.1</v>
      </c>
      <c r="AQ137" s="14">
        <v>55683.91</v>
      </c>
      <c r="AR137" s="14">
        <v>62174.62</v>
      </c>
      <c r="AS137" s="14">
        <v>64806.58</v>
      </c>
      <c r="AT137" s="14">
        <v>67791.97</v>
      </c>
      <c r="AU137" s="14">
        <v>70071.55</v>
      </c>
      <c r="AV137" s="14">
        <v>71300.72</v>
      </c>
      <c r="AW137" s="14">
        <v>72066.789999999994</v>
      </c>
      <c r="AX137" s="14">
        <v>72963.45</v>
      </c>
      <c r="AY137" s="14">
        <v>72325.05</v>
      </c>
      <c r="AZ137" s="14">
        <v>71412.98</v>
      </c>
      <c r="BA137" s="14">
        <v>70268.02</v>
      </c>
      <c r="BB137" s="14">
        <v>68768.42</v>
      </c>
      <c r="BC137" s="14">
        <v>55566.48</v>
      </c>
      <c r="BD137" s="14">
        <v>37144.720000000001</v>
      </c>
      <c r="BE137" s="14">
        <v>31502.3</v>
      </c>
      <c r="BF137" s="14">
        <v>72206.929999999993</v>
      </c>
      <c r="BG137" s="14">
        <v>70.836820000000003</v>
      </c>
      <c r="BH137" s="14">
        <v>70.082629999999995</v>
      </c>
      <c r="BI137" s="14">
        <v>69.019869999999997</v>
      </c>
      <c r="BJ137" s="14">
        <v>67.713390000000004</v>
      </c>
      <c r="BK137" s="14">
        <v>67.012550000000005</v>
      </c>
      <c r="BL137" s="14">
        <v>66.372380000000007</v>
      </c>
      <c r="BM137" s="14">
        <v>66.046030000000002</v>
      </c>
      <c r="BN137" s="14">
        <v>67.190380000000005</v>
      </c>
      <c r="BO137" s="14">
        <v>69.631799999999998</v>
      </c>
      <c r="BP137" s="14">
        <v>72.689329999999998</v>
      </c>
      <c r="BQ137" s="14">
        <v>75.783469999999994</v>
      </c>
      <c r="BR137" s="14">
        <v>79.165279999999996</v>
      </c>
      <c r="BS137" s="14">
        <v>82.374470000000002</v>
      </c>
      <c r="BT137" s="14">
        <v>84.871340000000004</v>
      </c>
      <c r="BU137" s="14">
        <v>86.332629999999995</v>
      </c>
      <c r="BV137" s="14">
        <v>87.156909999999996</v>
      </c>
      <c r="BW137" s="14">
        <v>87.347279999999998</v>
      </c>
      <c r="BX137" s="14">
        <v>86.212339999999998</v>
      </c>
      <c r="BY137" s="14">
        <v>83.67259</v>
      </c>
      <c r="BZ137" s="14">
        <v>79.774060000000006</v>
      </c>
      <c r="CA137" s="14">
        <v>76.589960000000005</v>
      </c>
      <c r="CB137" s="14">
        <v>74.42259</v>
      </c>
      <c r="CC137" s="14">
        <v>72.773009999999999</v>
      </c>
      <c r="CD137" s="14">
        <v>71.553340000000006</v>
      </c>
      <c r="CE137" s="14">
        <v>19026.27</v>
      </c>
      <c r="CF137" s="14">
        <v>18843.7</v>
      </c>
      <c r="CG137" s="14">
        <v>19342.580000000002</v>
      </c>
      <c r="CH137" s="14">
        <v>17245.669999999998</v>
      </c>
      <c r="CI137" s="14">
        <v>14261.23</v>
      </c>
      <c r="CJ137" s="14">
        <v>14081.32</v>
      </c>
      <c r="CK137" s="14">
        <v>16021.09</v>
      </c>
      <c r="CL137" s="14">
        <v>10227.92</v>
      </c>
      <c r="CM137" s="14">
        <v>11952.71</v>
      </c>
      <c r="CN137" s="14">
        <v>19163.61</v>
      </c>
      <c r="CO137" s="14">
        <v>27246.79</v>
      </c>
      <c r="CP137" s="14">
        <v>20085.07</v>
      </c>
      <c r="CQ137" s="14">
        <v>20167.650000000001</v>
      </c>
      <c r="CR137" s="14">
        <v>21323.64</v>
      </c>
      <c r="CS137" s="14">
        <v>19902.04</v>
      </c>
      <c r="CT137" s="14">
        <v>20064.93</v>
      </c>
      <c r="CU137" s="14">
        <v>20100.72</v>
      </c>
      <c r="CV137" s="14">
        <v>19209.25</v>
      </c>
      <c r="CW137" s="14">
        <v>23014.080000000002</v>
      </c>
      <c r="CX137" s="14">
        <v>44560.160000000003</v>
      </c>
      <c r="CY137" s="14">
        <v>48586.16</v>
      </c>
      <c r="CZ137" s="14">
        <v>40466.78</v>
      </c>
      <c r="DA137" s="14">
        <v>22044.82</v>
      </c>
      <c r="DB137" s="14">
        <v>21146.6</v>
      </c>
      <c r="DC137" s="14">
        <v>15203.5</v>
      </c>
      <c r="DD137" s="14">
        <v>16</v>
      </c>
      <c r="DE137" s="14">
        <v>19</v>
      </c>
      <c r="DF137" s="27">
        <f t="shared" ca="1" si="2"/>
        <v>10472.655000000006</v>
      </c>
      <c r="DG137" s="14">
        <v>0</v>
      </c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/>
      <c r="DX137" s="14"/>
      <c r="DY137" s="14"/>
      <c r="DZ137" s="14"/>
      <c r="EA137" s="14"/>
    </row>
    <row r="138" spans="1:131" x14ac:dyDescent="0.25">
      <c r="A138" s="14" t="s">
        <v>64</v>
      </c>
      <c r="B138" s="14" t="s">
        <v>63</v>
      </c>
      <c r="C138" s="14" t="s">
        <v>33</v>
      </c>
      <c r="D138" s="14" t="s">
        <v>63</v>
      </c>
      <c r="E138" s="14" t="s">
        <v>63</v>
      </c>
      <c r="F138" s="14" t="s">
        <v>63</v>
      </c>
      <c r="G138" s="14" t="s">
        <v>192</v>
      </c>
      <c r="H138" s="1">
        <v>42233</v>
      </c>
      <c r="I138" s="14">
        <v>26507.37</v>
      </c>
      <c r="J138" s="14">
        <v>25344.41</v>
      </c>
      <c r="K138" s="14">
        <v>25217.11</v>
      </c>
      <c r="L138" s="14">
        <v>26620.86</v>
      </c>
      <c r="M138" s="14">
        <v>29686.73</v>
      </c>
      <c r="N138" s="14">
        <v>33251.040000000001</v>
      </c>
      <c r="O138" s="14">
        <v>42582.1</v>
      </c>
      <c r="P138" s="14">
        <v>44273.39</v>
      </c>
      <c r="Q138" s="14">
        <v>50219.34</v>
      </c>
      <c r="R138" s="14">
        <v>54580.09</v>
      </c>
      <c r="S138" s="14">
        <v>62527.18</v>
      </c>
      <c r="T138" s="14">
        <v>65290.34</v>
      </c>
      <c r="U138" s="14">
        <v>67675.37</v>
      </c>
      <c r="V138" s="14">
        <v>70436.850000000006</v>
      </c>
      <c r="W138" s="14">
        <v>72617.58</v>
      </c>
      <c r="X138" s="14">
        <v>60695.93</v>
      </c>
      <c r="Y138" s="14">
        <v>62301.58</v>
      </c>
      <c r="Z138" s="14">
        <v>62429.57</v>
      </c>
      <c r="AA138" s="14">
        <v>62279.75</v>
      </c>
      <c r="AB138" s="14">
        <v>70955.14</v>
      </c>
      <c r="AC138" s="14">
        <v>67376.58</v>
      </c>
      <c r="AD138" s="14">
        <v>53597.59</v>
      </c>
      <c r="AE138" s="14">
        <v>36541.25</v>
      </c>
      <c r="AF138" s="14">
        <v>30936.99</v>
      </c>
      <c r="AG138" s="14">
        <v>61926.71</v>
      </c>
      <c r="AH138" s="14">
        <v>26603.26</v>
      </c>
      <c r="AI138" s="14">
        <v>25465.45</v>
      </c>
      <c r="AJ138" s="14">
        <v>25530.52</v>
      </c>
      <c r="AK138" s="14">
        <v>26511.75</v>
      </c>
      <c r="AL138" s="14">
        <v>29866.2</v>
      </c>
      <c r="AM138" s="14">
        <v>33367.07</v>
      </c>
      <c r="AN138" s="14">
        <v>42632.43</v>
      </c>
      <c r="AO138" s="14">
        <v>44044.93</v>
      </c>
      <c r="AP138" s="14">
        <v>50000.25</v>
      </c>
      <c r="AQ138" s="14">
        <v>54438.11</v>
      </c>
      <c r="AR138" s="14">
        <v>62108.97</v>
      </c>
      <c r="AS138" s="14">
        <v>65085.18</v>
      </c>
      <c r="AT138" s="14">
        <v>67526.05</v>
      </c>
      <c r="AU138" s="14">
        <v>69420.800000000003</v>
      </c>
      <c r="AV138" s="14">
        <v>71499.490000000005</v>
      </c>
      <c r="AW138" s="14">
        <v>71486.86</v>
      </c>
      <c r="AX138" s="14">
        <v>72165.27</v>
      </c>
      <c r="AY138" s="14">
        <v>72011.839999999997</v>
      </c>
      <c r="AZ138" s="14">
        <v>70729.55</v>
      </c>
      <c r="BA138" s="14">
        <v>70067.520000000004</v>
      </c>
      <c r="BB138" s="14">
        <v>66491.149999999994</v>
      </c>
      <c r="BC138" s="14">
        <v>53171.4</v>
      </c>
      <c r="BD138" s="14">
        <v>36234.22</v>
      </c>
      <c r="BE138" s="14">
        <v>30621.91</v>
      </c>
      <c r="BF138" s="14">
        <v>71558.7</v>
      </c>
      <c r="BG138" s="14">
        <v>74.759659999999997</v>
      </c>
      <c r="BH138" s="14">
        <v>73.184780000000003</v>
      </c>
      <c r="BI138" s="14">
        <v>71.641300000000001</v>
      </c>
      <c r="BJ138" s="14">
        <v>70.171499999999995</v>
      </c>
      <c r="BK138" s="14">
        <v>68.710139999999996</v>
      </c>
      <c r="BL138" s="14">
        <v>67.409419999999997</v>
      </c>
      <c r="BM138" s="14">
        <v>66.728260000000006</v>
      </c>
      <c r="BN138" s="14">
        <v>68.735500000000002</v>
      </c>
      <c r="BO138" s="14">
        <v>72.931160000000006</v>
      </c>
      <c r="BP138" s="14">
        <v>77.130430000000004</v>
      </c>
      <c r="BQ138" s="14">
        <v>81.257249999999999</v>
      </c>
      <c r="BR138" s="14">
        <v>84.760869999999997</v>
      </c>
      <c r="BS138" s="14">
        <v>87.730670000000003</v>
      </c>
      <c r="BT138" s="14">
        <v>90.271739999999994</v>
      </c>
      <c r="BU138" s="14">
        <v>91.990340000000003</v>
      </c>
      <c r="BV138" s="14">
        <v>92.665459999999996</v>
      </c>
      <c r="BW138" s="14">
        <v>92.184780000000003</v>
      </c>
      <c r="BX138" s="14">
        <v>90.502420000000001</v>
      </c>
      <c r="BY138" s="14">
        <v>87.571259999999995</v>
      </c>
      <c r="BZ138" s="14">
        <v>82.817629999999994</v>
      </c>
      <c r="CA138" s="14">
        <v>78.201689999999999</v>
      </c>
      <c r="CB138" s="14">
        <v>74.908209999999997</v>
      </c>
      <c r="CC138" s="14">
        <v>72.171499999999995</v>
      </c>
      <c r="CD138" s="14">
        <v>70.475849999999994</v>
      </c>
      <c r="CE138" s="14">
        <v>31358.45</v>
      </c>
      <c r="CF138" s="14">
        <v>32876.19</v>
      </c>
      <c r="CG138" s="14">
        <v>31519.48</v>
      </c>
      <c r="CH138" s="14">
        <v>28949.33</v>
      </c>
      <c r="CI138" s="14">
        <v>19373.189999999999</v>
      </c>
      <c r="CJ138" s="14">
        <v>12360.35</v>
      </c>
      <c r="CK138" s="14">
        <v>15002.4</v>
      </c>
      <c r="CL138" s="14">
        <v>10404.9</v>
      </c>
      <c r="CM138" s="14">
        <v>14278.33</v>
      </c>
      <c r="CN138" s="14">
        <v>19783.37</v>
      </c>
      <c r="CO138" s="14">
        <v>25585.08</v>
      </c>
      <c r="CP138" s="14">
        <v>18206.71</v>
      </c>
      <c r="CQ138" s="14">
        <v>18744.060000000001</v>
      </c>
      <c r="CR138" s="14">
        <v>19793.419999999998</v>
      </c>
      <c r="CS138" s="14">
        <v>18911.89</v>
      </c>
      <c r="CT138" s="14">
        <v>19018.939999999999</v>
      </c>
      <c r="CU138" s="14">
        <v>17570.34</v>
      </c>
      <c r="CV138" s="14">
        <v>16552.77</v>
      </c>
      <c r="CW138" s="14">
        <v>20109.39</v>
      </c>
      <c r="CX138" s="14">
        <v>41454.639999999999</v>
      </c>
      <c r="CY138" s="14">
        <v>56226.18</v>
      </c>
      <c r="CZ138" s="14">
        <v>48492.31</v>
      </c>
      <c r="DA138" s="14">
        <v>25065.87</v>
      </c>
      <c r="DB138" s="14">
        <v>23506.02</v>
      </c>
      <c r="DC138" s="14">
        <v>13270.59</v>
      </c>
      <c r="DD138" s="14">
        <v>16</v>
      </c>
      <c r="DE138" s="14">
        <v>19</v>
      </c>
      <c r="DF138" s="27">
        <f t="shared" ca="1" si="2"/>
        <v>9864.1574999999866</v>
      </c>
      <c r="DG138" s="14">
        <v>0</v>
      </c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</row>
    <row r="139" spans="1:131" x14ac:dyDescent="0.25">
      <c r="A139" s="14" t="s">
        <v>64</v>
      </c>
      <c r="B139" s="14" t="s">
        <v>63</v>
      </c>
      <c r="C139" s="14" t="s">
        <v>33</v>
      </c>
      <c r="D139" s="14" t="s">
        <v>63</v>
      </c>
      <c r="E139" s="14" t="s">
        <v>63</v>
      </c>
      <c r="F139" s="14" t="s">
        <v>63</v>
      </c>
      <c r="G139" s="14" t="s">
        <v>192</v>
      </c>
      <c r="H139" s="1">
        <v>42234</v>
      </c>
      <c r="I139" s="14">
        <v>28224.38</v>
      </c>
      <c r="J139" s="14">
        <v>26815.34</v>
      </c>
      <c r="K139" s="14">
        <v>26472.85</v>
      </c>
      <c r="L139" s="14">
        <v>27759.74</v>
      </c>
      <c r="M139" s="14">
        <v>30285.86</v>
      </c>
      <c r="N139" s="14">
        <v>33388.5</v>
      </c>
      <c r="O139" s="14">
        <v>42584.26</v>
      </c>
      <c r="P139" s="14">
        <v>43101.19</v>
      </c>
      <c r="Q139" s="14">
        <v>47978.559999999998</v>
      </c>
      <c r="R139" s="14">
        <v>51776.29</v>
      </c>
      <c r="S139" s="14">
        <v>59436.2</v>
      </c>
      <c r="T139" s="14">
        <v>61669.71</v>
      </c>
      <c r="U139" s="14">
        <v>64639.72</v>
      </c>
      <c r="V139" s="14">
        <v>67614.240000000005</v>
      </c>
      <c r="W139" s="14">
        <v>69302.53</v>
      </c>
      <c r="X139" s="14">
        <v>58051.32</v>
      </c>
      <c r="Y139" s="14">
        <v>59652.61</v>
      </c>
      <c r="Z139" s="14">
        <v>60334.33</v>
      </c>
      <c r="AA139" s="14">
        <v>60329.46</v>
      </c>
      <c r="AB139" s="14">
        <v>69384.19</v>
      </c>
      <c r="AC139" s="14">
        <v>66782.490000000005</v>
      </c>
      <c r="AD139" s="14">
        <v>53244.52</v>
      </c>
      <c r="AE139" s="14">
        <v>36150.410000000003</v>
      </c>
      <c r="AF139" s="14">
        <v>30667.13</v>
      </c>
      <c r="AG139" s="14">
        <v>59591.93</v>
      </c>
      <c r="AH139" s="14">
        <v>28169.77</v>
      </c>
      <c r="AI139" s="14">
        <v>26953.71</v>
      </c>
      <c r="AJ139" s="14">
        <v>26640.82</v>
      </c>
      <c r="AK139" s="14">
        <v>27841.48</v>
      </c>
      <c r="AL139" s="14">
        <v>30526.43</v>
      </c>
      <c r="AM139" s="14">
        <v>33538.400000000001</v>
      </c>
      <c r="AN139" s="14">
        <v>42464.02</v>
      </c>
      <c r="AO139" s="14">
        <v>42783.96</v>
      </c>
      <c r="AP139" s="14">
        <v>47652.32</v>
      </c>
      <c r="AQ139" s="14">
        <v>51528.52</v>
      </c>
      <c r="AR139" s="14">
        <v>59034.3</v>
      </c>
      <c r="AS139" s="14">
        <v>61152.800000000003</v>
      </c>
      <c r="AT139" s="14">
        <v>63798.77</v>
      </c>
      <c r="AU139" s="14">
        <v>65544.289999999994</v>
      </c>
      <c r="AV139" s="14">
        <v>66766.34</v>
      </c>
      <c r="AW139" s="14">
        <v>67724.479999999996</v>
      </c>
      <c r="AX139" s="14">
        <v>68763.839999999997</v>
      </c>
      <c r="AY139" s="14">
        <v>68828.84</v>
      </c>
      <c r="AZ139" s="14">
        <v>68270.55</v>
      </c>
      <c r="BA139" s="14">
        <v>67945.77</v>
      </c>
      <c r="BB139" s="14">
        <v>65282.19</v>
      </c>
      <c r="BC139" s="14">
        <v>52775.06</v>
      </c>
      <c r="BD139" s="14">
        <v>35767.58</v>
      </c>
      <c r="BE139" s="14">
        <v>30254.63</v>
      </c>
      <c r="BF139" s="14">
        <v>68402.63</v>
      </c>
      <c r="BG139" s="14">
        <v>69.024540000000002</v>
      </c>
      <c r="BH139" s="14">
        <v>67.720789999999994</v>
      </c>
      <c r="BI139" s="14">
        <v>66.964950000000002</v>
      </c>
      <c r="BJ139" s="14">
        <v>66.220789999999994</v>
      </c>
      <c r="BK139" s="14">
        <v>65.191590000000005</v>
      </c>
      <c r="BL139" s="14">
        <v>64.491820000000004</v>
      </c>
      <c r="BM139" s="14">
        <v>64.16122</v>
      </c>
      <c r="BN139" s="14">
        <v>65.065420000000003</v>
      </c>
      <c r="BO139" s="14">
        <v>67.747669999999999</v>
      </c>
      <c r="BP139" s="14">
        <v>71.190420000000003</v>
      </c>
      <c r="BQ139" s="14">
        <v>74.681079999999994</v>
      </c>
      <c r="BR139" s="14">
        <v>77.726640000000003</v>
      </c>
      <c r="BS139" s="14">
        <v>80.705600000000004</v>
      </c>
      <c r="BT139" s="14">
        <v>83.265190000000004</v>
      </c>
      <c r="BU139" s="14">
        <v>84.952100000000002</v>
      </c>
      <c r="BV139" s="14">
        <v>85.734809999999996</v>
      </c>
      <c r="BW139" s="14">
        <v>85.258179999999996</v>
      </c>
      <c r="BX139" s="14">
        <v>84.288550000000001</v>
      </c>
      <c r="BY139" s="14">
        <v>81.710279999999997</v>
      </c>
      <c r="BZ139" s="14">
        <v>77.556079999999994</v>
      </c>
      <c r="CA139" s="14">
        <v>73.746499999999997</v>
      </c>
      <c r="CB139" s="14">
        <v>71.260509999999996</v>
      </c>
      <c r="CC139" s="14">
        <v>69.530370000000005</v>
      </c>
      <c r="CD139" s="14">
        <v>68.218459999999993</v>
      </c>
      <c r="CE139" s="14">
        <v>23619.78</v>
      </c>
      <c r="CF139" s="14">
        <v>22016.880000000001</v>
      </c>
      <c r="CG139" s="14">
        <v>21025.94</v>
      </c>
      <c r="CH139" s="14">
        <v>19819.13</v>
      </c>
      <c r="CI139" s="14">
        <v>16871.46</v>
      </c>
      <c r="CJ139" s="14">
        <v>17532.72</v>
      </c>
      <c r="CK139" s="14">
        <v>21832.91</v>
      </c>
      <c r="CL139" s="14">
        <v>13398.88</v>
      </c>
      <c r="CM139" s="14">
        <v>15664.09</v>
      </c>
      <c r="CN139" s="14">
        <v>26770.34</v>
      </c>
      <c r="CO139" s="14">
        <v>37710.22</v>
      </c>
      <c r="CP139" s="14">
        <v>27318.31</v>
      </c>
      <c r="CQ139" s="14">
        <v>27380.93</v>
      </c>
      <c r="CR139" s="14">
        <v>27164.94</v>
      </c>
      <c r="CS139" s="14">
        <v>27157.29</v>
      </c>
      <c r="CT139" s="14">
        <v>27994.71</v>
      </c>
      <c r="CU139" s="14">
        <v>25951.56</v>
      </c>
      <c r="CV139" s="14">
        <v>24574.15</v>
      </c>
      <c r="CW139" s="14">
        <v>29534.34</v>
      </c>
      <c r="CX139" s="14">
        <v>57434.87</v>
      </c>
      <c r="CY139" s="14">
        <v>65490.45</v>
      </c>
      <c r="CZ139" s="14">
        <v>54829.88</v>
      </c>
      <c r="DA139" s="14">
        <v>30719.279999999999</v>
      </c>
      <c r="DB139" s="14">
        <v>28369.85</v>
      </c>
      <c r="DC139" s="14">
        <v>19222.740000000002</v>
      </c>
      <c r="DD139" s="14">
        <v>16</v>
      </c>
      <c r="DE139" s="14">
        <v>19</v>
      </c>
      <c r="DF139" s="27">
        <f t="shared" ca="1" si="2"/>
        <v>8428.9449999999997</v>
      </c>
      <c r="DG139" s="14">
        <v>0</v>
      </c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</row>
    <row r="140" spans="1:131" x14ac:dyDescent="0.25">
      <c r="A140" s="14" t="s">
        <v>64</v>
      </c>
      <c r="B140" s="14" t="s">
        <v>63</v>
      </c>
      <c r="C140" s="14" t="s">
        <v>33</v>
      </c>
      <c r="D140" s="14" t="s">
        <v>63</v>
      </c>
      <c r="E140" s="14" t="s">
        <v>63</v>
      </c>
      <c r="F140" s="14" t="s">
        <v>63</v>
      </c>
      <c r="G140" s="14" t="s">
        <v>192</v>
      </c>
      <c r="H140" s="1">
        <v>42242</v>
      </c>
      <c r="I140" s="14">
        <v>26882.06</v>
      </c>
      <c r="J140" s="14">
        <v>25882.42</v>
      </c>
      <c r="K140" s="14">
        <v>25636.639999999999</v>
      </c>
      <c r="L140" s="14">
        <v>26928.36</v>
      </c>
      <c r="M140" s="14">
        <v>29268.32</v>
      </c>
      <c r="N140" s="14">
        <v>32494.799999999999</v>
      </c>
      <c r="O140" s="14">
        <v>41838.660000000003</v>
      </c>
      <c r="P140" s="14">
        <v>41741.019999999997</v>
      </c>
      <c r="Q140" s="14">
        <v>45785.64</v>
      </c>
      <c r="R140" s="14">
        <v>50154.46</v>
      </c>
      <c r="S140" s="14">
        <v>57747.94</v>
      </c>
      <c r="T140" s="14">
        <v>60997.53</v>
      </c>
      <c r="U140" s="14">
        <v>63859.65</v>
      </c>
      <c r="V140" s="14">
        <v>67542.66</v>
      </c>
      <c r="W140" s="14">
        <v>69913.279999999999</v>
      </c>
      <c r="X140" s="14">
        <v>57852.56</v>
      </c>
      <c r="Y140" s="14">
        <v>59291.67</v>
      </c>
      <c r="Z140" s="14">
        <v>59881.86</v>
      </c>
      <c r="AA140" s="14">
        <v>59744.83</v>
      </c>
      <c r="AB140" s="14">
        <v>69927.16</v>
      </c>
      <c r="AC140" s="14">
        <v>68331.37</v>
      </c>
      <c r="AD140" s="14">
        <v>54160.86</v>
      </c>
      <c r="AE140" s="14">
        <v>36724.06</v>
      </c>
      <c r="AF140" s="14">
        <v>31118.47</v>
      </c>
      <c r="AG140" s="14">
        <v>59192.73</v>
      </c>
      <c r="AH140" s="14">
        <v>26949.9</v>
      </c>
      <c r="AI140" s="14">
        <v>25964.76</v>
      </c>
      <c r="AJ140" s="14">
        <v>25710.76</v>
      </c>
      <c r="AK140" s="14">
        <v>26937.08</v>
      </c>
      <c r="AL140" s="14">
        <v>29466.080000000002</v>
      </c>
      <c r="AM140" s="14">
        <v>32683.360000000001</v>
      </c>
      <c r="AN140" s="14">
        <v>41800.74</v>
      </c>
      <c r="AO140" s="14">
        <v>41388.22</v>
      </c>
      <c r="AP140" s="14">
        <v>45495.28</v>
      </c>
      <c r="AQ140" s="14">
        <v>50000.57</v>
      </c>
      <c r="AR140" s="14">
        <v>57599.01</v>
      </c>
      <c r="AS140" s="14">
        <v>60777.24</v>
      </c>
      <c r="AT140" s="14">
        <v>63409.59</v>
      </c>
      <c r="AU140" s="14">
        <v>65924.27</v>
      </c>
      <c r="AV140" s="14">
        <v>68063.070000000007</v>
      </c>
      <c r="AW140" s="14">
        <v>68886.48</v>
      </c>
      <c r="AX140" s="14">
        <v>69371.850000000006</v>
      </c>
      <c r="AY140" s="14">
        <v>69358.97</v>
      </c>
      <c r="AZ140" s="14">
        <v>68347.92</v>
      </c>
      <c r="BA140" s="14">
        <v>68508.2</v>
      </c>
      <c r="BB140" s="14">
        <v>66830.17</v>
      </c>
      <c r="BC140" s="14">
        <v>53539.1</v>
      </c>
      <c r="BD140" s="14">
        <v>36201.269999999997</v>
      </c>
      <c r="BE140" s="14">
        <v>30667.29</v>
      </c>
      <c r="BF140" s="14">
        <v>68916.429999999993</v>
      </c>
      <c r="BG140" s="14">
        <v>67.306709999999995</v>
      </c>
      <c r="BH140" s="14">
        <v>66.284719999999993</v>
      </c>
      <c r="BI140" s="14">
        <v>65.530090000000001</v>
      </c>
      <c r="BJ140" s="14">
        <v>64.584490000000002</v>
      </c>
      <c r="BK140" s="14">
        <v>63.957180000000001</v>
      </c>
      <c r="BL140" s="14">
        <v>63.603009999999998</v>
      </c>
      <c r="BM140" s="14">
        <v>63.420140000000004</v>
      </c>
      <c r="BN140" s="14">
        <v>64.55556</v>
      </c>
      <c r="BO140" s="14">
        <v>67.900459999999995</v>
      </c>
      <c r="BP140" s="14">
        <v>71.68056</v>
      </c>
      <c r="BQ140" s="14">
        <v>75.282409999999999</v>
      </c>
      <c r="BR140" s="14">
        <v>78.896990000000002</v>
      </c>
      <c r="BS140" s="14">
        <v>82.620369999999994</v>
      </c>
      <c r="BT140" s="14">
        <v>86.259259999999998</v>
      </c>
      <c r="BU140" s="14">
        <v>88.643519999999995</v>
      </c>
      <c r="BV140" s="14">
        <v>89.568290000000005</v>
      </c>
      <c r="BW140" s="14">
        <v>88.890050000000002</v>
      </c>
      <c r="BX140" s="14">
        <v>87.89931</v>
      </c>
      <c r="BY140" s="14">
        <v>85.579859999999996</v>
      </c>
      <c r="BZ140" s="14">
        <v>81.709490000000002</v>
      </c>
      <c r="CA140" s="14">
        <v>78.087959999999995</v>
      </c>
      <c r="CB140" s="14">
        <v>76.053240000000002</v>
      </c>
      <c r="CC140" s="14">
        <v>74.081019999999995</v>
      </c>
      <c r="CD140" s="14">
        <v>72.734949999999998</v>
      </c>
      <c r="CE140" s="14">
        <v>17494.54</v>
      </c>
      <c r="CF140" s="14">
        <v>16720.22</v>
      </c>
      <c r="CG140" s="14">
        <v>17321.27</v>
      </c>
      <c r="CH140" s="14">
        <v>14994.33</v>
      </c>
      <c r="CI140" s="14">
        <v>12574.11</v>
      </c>
      <c r="CJ140" s="14">
        <v>12890.24</v>
      </c>
      <c r="CK140" s="14">
        <v>15531.64</v>
      </c>
      <c r="CL140" s="14">
        <v>9912.2870000000003</v>
      </c>
      <c r="CM140" s="14">
        <v>11880.56</v>
      </c>
      <c r="CN140" s="14">
        <v>21036.71</v>
      </c>
      <c r="CO140" s="14">
        <v>29991.599999999999</v>
      </c>
      <c r="CP140" s="14">
        <v>22556.62</v>
      </c>
      <c r="CQ140" s="14">
        <v>21579.72</v>
      </c>
      <c r="CR140" s="14">
        <v>22075.94</v>
      </c>
      <c r="CS140" s="14">
        <v>22379.53</v>
      </c>
      <c r="CT140" s="14">
        <v>24284.23</v>
      </c>
      <c r="CU140" s="14">
        <v>22074.31</v>
      </c>
      <c r="CV140" s="14">
        <v>20337.11</v>
      </c>
      <c r="CW140" s="14">
        <v>23901.39</v>
      </c>
      <c r="CX140" s="14">
        <v>43163.39</v>
      </c>
      <c r="CY140" s="14">
        <v>52427.12</v>
      </c>
      <c r="CZ140" s="14">
        <v>44037.26</v>
      </c>
      <c r="DA140" s="14">
        <v>24255.66</v>
      </c>
      <c r="DB140" s="14">
        <v>21891.14</v>
      </c>
      <c r="DC140" s="14">
        <v>16557.82</v>
      </c>
      <c r="DD140" s="14">
        <v>16</v>
      </c>
      <c r="DE140" s="14">
        <v>19</v>
      </c>
      <c r="DF140" s="27">
        <f t="shared" ca="1" si="2"/>
        <v>9727.3625000000029</v>
      </c>
      <c r="DG140" s="14">
        <v>0</v>
      </c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4"/>
      <c r="DX140" s="14"/>
      <c r="DY140" s="14"/>
      <c r="DZ140" s="14"/>
      <c r="EA140" s="14"/>
    </row>
    <row r="141" spans="1:131" x14ac:dyDescent="0.25">
      <c r="A141" s="14" t="s">
        <v>64</v>
      </c>
      <c r="B141" s="14" t="s">
        <v>63</v>
      </c>
      <c r="C141" s="14" t="s">
        <v>33</v>
      </c>
      <c r="D141" s="14" t="s">
        <v>63</v>
      </c>
      <c r="E141" s="14" t="s">
        <v>63</v>
      </c>
      <c r="F141" s="14" t="s">
        <v>63</v>
      </c>
      <c r="G141" s="14" t="s">
        <v>192</v>
      </c>
      <c r="H141" s="1">
        <v>42243</v>
      </c>
      <c r="I141" s="14">
        <v>27805.919999999998</v>
      </c>
      <c r="J141" s="14">
        <v>26761.53</v>
      </c>
      <c r="K141" s="14">
        <v>26505.439999999999</v>
      </c>
      <c r="L141" s="14">
        <v>27743.98</v>
      </c>
      <c r="M141" s="14">
        <v>30473.22</v>
      </c>
      <c r="N141" s="14">
        <v>33147.440000000002</v>
      </c>
      <c r="O141" s="14">
        <v>42614.720000000001</v>
      </c>
      <c r="P141" s="14">
        <v>42483.09</v>
      </c>
      <c r="Q141" s="14">
        <v>47582.49</v>
      </c>
      <c r="R141" s="14">
        <v>52291.87</v>
      </c>
      <c r="S141" s="14">
        <v>61402.16</v>
      </c>
      <c r="T141" s="14">
        <v>64308.39</v>
      </c>
      <c r="U141" s="14">
        <v>67343.95</v>
      </c>
      <c r="V141" s="14">
        <v>70352.75</v>
      </c>
      <c r="W141" s="14">
        <v>72151.37</v>
      </c>
      <c r="X141" s="14">
        <v>60345.19</v>
      </c>
      <c r="Y141" s="14">
        <v>61787.27</v>
      </c>
      <c r="Z141" s="14">
        <v>62183.4</v>
      </c>
      <c r="AA141" s="14">
        <v>63530.23</v>
      </c>
      <c r="AB141" s="14">
        <v>72403.100000000006</v>
      </c>
      <c r="AC141" s="14">
        <v>69437.64</v>
      </c>
      <c r="AD141" s="14">
        <v>54997.45</v>
      </c>
      <c r="AE141" s="14">
        <v>37166.800000000003</v>
      </c>
      <c r="AF141" s="14">
        <v>31450.04</v>
      </c>
      <c r="AG141" s="14">
        <v>61961.52</v>
      </c>
      <c r="AH141" s="14">
        <v>27849.95</v>
      </c>
      <c r="AI141" s="14">
        <v>26812.11</v>
      </c>
      <c r="AJ141" s="14">
        <v>26482.66</v>
      </c>
      <c r="AK141" s="14">
        <v>27663.29</v>
      </c>
      <c r="AL141" s="14">
        <v>30676.23</v>
      </c>
      <c r="AM141" s="14">
        <v>33354.660000000003</v>
      </c>
      <c r="AN141" s="14">
        <v>42718.63</v>
      </c>
      <c r="AO141" s="14">
        <v>42215.199999999997</v>
      </c>
      <c r="AP141" s="14">
        <v>47137.98</v>
      </c>
      <c r="AQ141" s="14">
        <v>52022.21</v>
      </c>
      <c r="AR141" s="14">
        <v>61144.87</v>
      </c>
      <c r="AS141" s="14">
        <v>64178.03</v>
      </c>
      <c r="AT141" s="14">
        <v>67391.039999999994</v>
      </c>
      <c r="AU141" s="14">
        <v>69601.98</v>
      </c>
      <c r="AV141" s="14">
        <v>71289.86</v>
      </c>
      <c r="AW141" s="14">
        <v>72234.53</v>
      </c>
      <c r="AX141" s="14">
        <v>72547.199999999997</v>
      </c>
      <c r="AY141" s="14">
        <v>72444.070000000007</v>
      </c>
      <c r="AZ141" s="14">
        <v>72637.98</v>
      </c>
      <c r="BA141" s="14">
        <v>71692.320000000007</v>
      </c>
      <c r="BB141" s="14">
        <v>68317.48</v>
      </c>
      <c r="BC141" s="14">
        <v>54446.49</v>
      </c>
      <c r="BD141" s="14">
        <v>36701.4</v>
      </c>
      <c r="BE141" s="14">
        <v>31163</v>
      </c>
      <c r="BF141" s="14">
        <v>72390.14</v>
      </c>
      <c r="BG141" s="14">
        <v>71.415890000000005</v>
      </c>
      <c r="BH141" s="14">
        <v>69.934579999999997</v>
      </c>
      <c r="BI141" s="14">
        <v>69.077100000000002</v>
      </c>
      <c r="BJ141" s="14">
        <v>68.021029999999996</v>
      </c>
      <c r="BK141" s="14">
        <v>66.950940000000003</v>
      </c>
      <c r="BL141" s="14">
        <v>66.056079999999994</v>
      </c>
      <c r="BM141" s="14">
        <v>65.608639999999994</v>
      </c>
      <c r="BN141" s="14">
        <v>68.059579999999997</v>
      </c>
      <c r="BO141" s="14">
        <v>72.294399999999996</v>
      </c>
      <c r="BP141" s="14">
        <v>76.481309999999993</v>
      </c>
      <c r="BQ141" s="14">
        <v>80.671729999999997</v>
      </c>
      <c r="BR141" s="14">
        <v>84.71378</v>
      </c>
      <c r="BS141" s="14">
        <v>88.260509999999996</v>
      </c>
      <c r="BT141" s="14">
        <v>90.922899999999998</v>
      </c>
      <c r="BU141" s="14">
        <v>93.010509999999996</v>
      </c>
      <c r="BV141" s="14">
        <v>93.370329999999996</v>
      </c>
      <c r="BW141" s="14">
        <v>92.301400000000001</v>
      </c>
      <c r="BX141" s="14">
        <v>90.299059999999997</v>
      </c>
      <c r="BY141" s="14">
        <v>87.518690000000007</v>
      </c>
      <c r="BZ141" s="14">
        <v>83.968459999999993</v>
      </c>
      <c r="CA141" s="14">
        <v>80.959109999999995</v>
      </c>
      <c r="CB141" s="14">
        <v>79.037379999999999</v>
      </c>
      <c r="CC141" s="14">
        <v>77.160049999999998</v>
      </c>
      <c r="CD141" s="14">
        <v>75.162379999999999</v>
      </c>
      <c r="CE141" s="14">
        <v>17095.169999999998</v>
      </c>
      <c r="CF141" s="14">
        <v>16219.56</v>
      </c>
      <c r="CG141" s="14">
        <v>16088.14</v>
      </c>
      <c r="CH141" s="14">
        <v>14462.75</v>
      </c>
      <c r="CI141" s="14">
        <v>11892.78</v>
      </c>
      <c r="CJ141" s="14">
        <v>11993.47</v>
      </c>
      <c r="CK141" s="14">
        <v>13490.79</v>
      </c>
      <c r="CL141" s="14">
        <v>9930.2379999999994</v>
      </c>
      <c r="CM141" s="14">
        <v>12157.17</v>
      </c>
      <c r="CN141" s="14">
        <v>20635.2</v>
      </c>
      <c r="CO141" s="14">
        <v>28511.919999999998</v>
      </c>
      <c r="CP141" s="14">
        <v>20437.29</v>
      </c>
      <c r="CQ141" s="14">
        <v>21997</v>
      </c>
      <c r="CR141" s="14">
        <v>21482.26</v>
      </c>
      <c r="CS141" s="14">
        <v>20621.66</v>
      </c>
      <c r="CT141" s="14">
        <v>21836.97</v>
      </c>
      <c r="CU141" s="14">
        <v>21862.639999999999</v>
      </c>
      <c r="CV141" s="14">
        <v>21935.68</v>
      </c>
      <c r="CW141" s="14">
        <v>26205.78</v>
      </c>
      <c r="CX141" s="14">
        <v>53134.43</v>
      </c>
      <c r="CY141" s="14">
        <v>64384.22</v>
      </c>
      <c r="CZ141" s="14">
        <v>57516.72</v>
      </c>
      <c r="DA141" s="14">
        <v>32209.65</v>
      </c>
      <c r="DB141" s="14">
        <v>29374.240000000002</v>
      </c>
      <c r="DC141" s="14">
        <v>17328.97</v>
      </c>
      <c r="DD141" s="14">
        <v>16</v>
      </c>
      <c r="DE141" s="14">
        <v>19</v>
      </c>
      <c r="DF141" s="27">
        <f t="shared" ca="1" si="2"/>
        <v>10167.392500000009</v>
      </c>
      <c r="DG141" s="14">
        <v>0</v>
      </c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</row>
    <row r="142" spans="1:131" x14ac:dyDescent="0.25">
      <c r="A142" s="14" t="s">
        <v>64</v>
      </c>
      <c r="B142" s="14" t="s">
        <v>63</v>
      </c>
      <c r="C142" s="14" t="s">
        <v>33</v>
      </c>
      <c r="D142" s="14" t="s">
        <v>63</v>
      </c>
      <c r="E142" s="14" t="s">
        <v>63</v>
      </c>
      <c r="F142" s="14" t="s">
        <v>63</v>
      </c>
      <c r="G142" s="14" t="s">
        <v>192</v>
      </c>
      <c r="H142" s="1">
        <v>42256</v>
      </c>
      <c r="I142" s="14">
        <v>27680.14</v>
      </c>
      <c r="J142" s="14">
        <v>26520.92</v>
      </c>
      <c r="K142" s="14">
        <v>25985.17</v>
      </c>
      <c r="L142" s="14">
        <v>26793.48</v>
      </c>
      <c r="M142" s="14">
        <v>29370.06</v>
      </c>
      <c r="N142" s="14">
        <v>32403.27</v>
      </c>
      <c r="O142" s="14">
        <v>42431.44</v>
      </c>
      <c r="P142" s="14">
        <v>42270.85</v>
      </c>
      <c r="Q142" s="14">
        <v>47670.79</v>
      </c>
      <c r="R142" s="14">
        <v>53263.28</v>
      </c>
      <c r="S142" s="14">
        <v>61769.55</v>
      </c>
      <c r="T142" s="14">
        <v>65338.879999999997</v>
      </c>
      <c r="U142" s="14">
        <v>68060.039999999994</v>
      </c>
      <c r="V142" s="14">
        <v>71460.92</v>
      </c>
      <c r="W142" s="14">
        <v>73393.570000000007</v>
      </c>
      <c r="X142" s="14">
        <v>61238.97</v>
      </c>
      <c r="Y142" s="14">
        <v>63525.22</v>
      </c>
      <c r="Z142" s="14">
        <v>64558.62</v>
      </c>
      <c r="AA142" s="14">
        <v>64256</v>
      </c>
      <c r="AB142" s="14">
        <v>75762.990000000005</v>
      </c>
      <c r="AC142" s="14">
        <v>70621.94</v>
      </c>
      <c r="AD142" s="14">
        <v>55583.83</v>
      </c>
      <c r="AE142" s="14">
        <v>37252.36</v>
      </c>
      <c r="AF142" s="14">
        <v>31602.39</v>
      </c>
      <c r="AG142" s="14">
        <v>63394.7</v>
      </c>
      <c r="AH142" s="14">
        <v>27379.51</v>
      </c>
      <c r="AI142" s="14">
        <v>26343.599999999999</v>
      </c>
      <c r="AJ142" s="14">
        <v>25879.27</v>
      </c>
      <c r="AK142" s="14">
        <v>26651.32</v>
      </c>
      <c r="AL142" s="14">
        <v>29545.31</v>
      </c>
      <c r="AM142" s="14">
        <v>32592.77</v>
      </c>
      <c r="AN142" s="14">
        <v>42545.46</v>
      </c>
      <c r="AO142" s="14">
        <v>41910.06</v>
      </c>
      <c r="AP142" s="14">
        <v>47298.65</v>
      </c>
      <c r="AQ142" s="14">
        <v>53173.55</v>
      </c>
      <c r="AR142" s="14">
        <v>61428.14</v>
      </c>
      <c r="AS142" s="14">
        <v>65362.03</v>
      </c>
      <c r="AT142" s="14">
        <v>68486.66</v>
      </c>
      <c r="AU142" s="14">
        <v>71384.77</v>
      </c>
      <c r="AV142" s="14">
        <v>73182.039999999994</v>
      </c>
      <c r="AW142" s="14">
        <v>74032.800000000003</v>
      </c>
      <c r="AX142" s="14">
        <v>75147.5</v>
      </c>
      <c r="AY142" s="14">
        <v>75491.73</v>
      </c>
      <c r="AZ142" s="14">
        <v>73693.679999999993</v>
      </c>
      <c r="BA142" s="14">
        <v>75123.17</v>
      </c>
      <c r="BB142" s="14">
        <v>69668.73</v>
      </c>
      <c r="BC142" s="14">
        <v>55211.05</v>
      </c>
      <c r="BD142" s="14">
        <v>37038.57</v>
      </c>
      <c r="BE142" s="14">
        <v>31503.94</v>
      </c>
      <c r="BF142" s="14">
        <v>74506.55</v>
      </c>
      <c r="BG142" s="14">
        <v>72.956670000000003</v>
      </c>
      <c r="BH142" s="14">
        <v>71.208430000000007</v>
      </c>
      <c r="BI142" s="14">
        <v>69.638180000000006</v>
      </c>
      <c r="BJ142" s="14">
        <v>68.645200000000003</v>
      </c>
      <c r="BK142" s="14">
        <v>67.148709999999994</v>
      </c>
      <c r="BL142" s="14">
        <v>66.256439999999998</v>
      </c>
      <c r="BM142" s="14">
        <v>65.943790000000007</v>
      </c>
      <c r="BN142" s="14">
        <v>68.199070000000006</v>
      </c>
      <c r="BO142" s="14">
        <v>73.611239999999995</v>
      </c>
      <c r="BP142" s="14">
        <v>78.591329999999999</v>
      </c>
      <c r="BQ142" s="14">
        <v>83.646370000000005</v>
      </c>
      <c r="BR142" s="14">
        <v>87.683840000000004</v>
      </c>
      <c r="BS142" s="14">
        <v>91.057379999999995</v>
      </c>
      <c r="BT142" s="14">
        <v>94.360659999999996</v>
      </c>
      <c r="BU142" s="14">
        <v>95.944959999999995</v>
      </c>
      <c r="BV142" s="14">
        <v>96.906329999999997</v>
      </c>
      <c r="BW142" s="14">
        <v>96.455510000000004</v>
      </c>
      <c r="BX142" s="14">
        <v>94.84778</v>
      </c>
      <c r="BY142" s="14">
        <v>91.829040000000006</v>
      </c>
      <c r="BZ142" s="14">
        <v>86.49297</v>
      </c>
      <c r="CA142" s="14">
        <v>82.050349999999995</v>
      </c>
      <c r="CB142" s="14">
        <v>79.107730000000004</v>
      </c>
      <c r="CC142" s="14">
        <v>76.763469999999998</v>
      </c>
      <c r="CD142" s="14">
        <v>75.035129999999995</v>
      </c>
      <c r="CE142" s="14">
        <v>39547.69</v>
      </c>
      <c r="CF142" s="14">
        <v>80776.56</v>
      </c>
      <c r="CG142" s="14">
        <v>33764.300000000003</v>
      </c>
      <c r="CH142" s="14">
        <v>32243.42</v>
      </c>
      <c r="CI142" s="14">
        <v>23796.94</v>
      </c>
      <c r="CJ142" s="14">
        <v>19380.09</v>
      </c>
      <c r="CK142" s="14">
        <v>20696.43</v>
      </c>
      <c r="CL142" s="14">
        <v>22221.7</v>
      </c>
      <c r="CM142" s="14">
        <v>34906.160000000003</v>
      </c>
      <c r="CN142" s="14">
        <v>48214.92</v>
      </c>
      <c r="CO142" s="14">
        <v>55185.95</v>
      </c>
      <c r="CP142" s="14">
        <v>34856.19</v>
      </c>
      <c r="CQ142" s="14">
        <v>31850.75</v>
      </c>
      <c r="CR142" s="14">
        <v>31725.27</v>
      </c>
      <c r="CS142" s="14">
        <v>33363.64</v>
      </c>
      <c r="CT142" s="14">
        <v>34862.89</v>
      </c>
      <c r="CU142" s="14">
        <v>34093.32</v>
      </c>
      <c r="CV142" s="14">
        <v>29932.57</v>
      </c>
      <c r="CW142" s="14">
        <v>35595.550000000003</v>
      </c>
      <c r="CX142" s="14">
        <v>69303.759999999995</v>
      </c>
      <c r="CY142" s="14">
        <v>89682.87</v>
      </c>
      <c r="CZ142" s="14">
        <v>66963.66</v>
      </c>
      <c r="DA142" s="14">
        <v>34486.629999999997</v>
      </c>
      <c r="DB142" s="14">
        <v>30874.71</v>
      </c>
      <c r="DC142" s="14">
        <v>25171.61</v>
      </c>
      <c r="DD142" s="14">
        <v>16</v>
      </c>
      <c r="DE142" s="14">
        <v>19</v>
      </c>
      <c r="DF142" s="27">
        <f t="shared" ca="1" si="2"/>
        <v>11068.815000000002</v>
      </c>
      <c r="DG142" s="14">
        <v>0</v>
      </c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14"/>
      <c r="DX142" s="14"/>
      <c r="DY142" s="14"/>
      <c r="DZ142" s="14"/>
      <c r="EA142" s="14"/>
    </row>
    <row r="143" spans="1:131" x14ac:dyDescent="0.25">
      <c r="A143" s="14" t="s">
        <v>64</v>
      </c>
      <c r="B143" s="14" t="s">
        <v>63</v>
      </c>
      <c r="C143" s="14" t="s">
        <v>33</v>
      </c>
      <c r="D143" s="14" t="s">
        <v>63</v>
      </c>
      <c r="E143" s="14" t="s">
        <v>63</v>
      </c>
      <c r="F143" s="14" t="s">
        <v>63</v>
      </c>
      <c r="G143" s="14" t="s">
        <v>192</v>
      </c>
      <c r="H143" s="1">
        <v>42257</v>
      </c>
      <c r="I143" s="14">
        <v>28279.439999999999</v>
      </c>
      <c r="J143" s="14">
        <v>27018.71</v>
      </c>
      <c r="K143" s="14">
        <v>26794.67</v>
      </c>
      <c r="L143" s="14">
        <v>27696.39</v>
      </c>
      <c r="M143" s="14">
        <v>30504.78</v>
      </c>
      <c r="N143" s="14">
        <v>33571.589999999997</v>
      </c>
      <c r="O143" s="14">
        <v>44900.6</v>
      </c>
      <c r="P143" s="14">
        <v>43999.23</v>
      </c>
      <c r="Q143" s="14">
        <v>48759.32</v>
      </c>
      <c r="R143" s="14">
        <v>54013.8</v>
      </c>
      <c r="S143" s="14">
        <v>62666.01</v>
      </c>
      <c r="T143" s="14">
        <v>65503.79</v>
      </c>
      <c r="U143" s="14">
        <v>68154.2</v>
      </c>
      <c r="V143" s="14">
        <v>70946.03</v>
      </c>
      <c r="W143" s="14">
        <v>72316.78</v>
      </c>
      <c r="X143" s="14">
        <v>61164.1</v>
      </c>
      <c r="Y143" s="14">
        <v>62874.26</v>
      </c>
      <c r="Z143" s="14">
        <v>63327.68</v>
      </c>
      <c r="AA143" s="14">
        <v>63184.19</v>
      </c>
      <c r="AB143" s="14">
        <v>74139.320000000007</v>
      </c>
      <c r="AC143" s="14">
        <v>68458.83</v>
      </c>
      <c r="AD143" s="14">
        <v>54014.75</v>
      </c>
      <c r="AE143" s="14">
        <v>36738.57</v>
      </c>
      <c r="AF143" s="14">
        <v>31090.03</v>
      </c>
      <c r="AG143" s="14">
        <v>62637.56</v>
      </c>
      <c r="AH143" s="14">
        <v>28275.79</v>
      </c>
      <c r="AI143" s="14">
        <v>27106.61</v>
      </c>
      <c r="AJ143" s="14">
        <v>26909.040000000001</v>
      </c>
      <c r="AK143" s="14">
        <v>27656.41</v>
      </c>
      <c r="AL143" s="14">
        <v>30641.43</v>
      </c>
      <c r="AM143" s="14">
        <v>33708.410000000003</v>
      </c>
      <c r="AN143" s="14">
        <v>44905</v>
      </c>
      <c r="AO143" s="14">
        <v>43716.63</v>
      </c>
      <c r="AP143" s="14">
        <v>48481.52</v>
      </c>
      <c r="AQ143" s="14">
        <v>53948.21</v>
      </c>
      <c r="AR143" s="14">
        <v>62454.71</v>
      </c>
      <c r="AS143" s="14">
        <v>65595.67</v>
      </c>
      <c r="AT143" s="14">
        <v>68527.899999999994</v>
      </c>
      <c r="AU143" s="14">
        <v>70727.75</v>
      </c>
      <c r="AV143" s="14">
        <v>71909.66</v>
      </c>
      <c r="AW143" s="14">
        <v>72608.56</v>
      </c>
      <c r="AX143" s="14">
        <v>73437.63</v>
      </c>
      <c r="AY143" s="14">
        <v>73561.75</v>
      </c>
      <c r="AZ143" s="14">
        <v>72120.27</v>
      </c>
      <c r="BA143" s="14">
        <v>73500.89</v>
      </c>
      <c r="BB143" s="14">
        <v>67508.98</v>
      </c>
      <c r="BC143" s="14">
        <v>53660.85</v>
      </c>
      <c r="BD143" s="14">
        <v>36442.78</v>
      </c>
      <c r="BE143" s="14">
        <v>30874.28</v>
      </c>
      <c r="BF143" s="14">
        <v>72908.460000000006</v>
      </c>
      <c r="BG143" s="14">
        <v>73.423079999999999</v>
      </c>
      <c r="BH143" s="14">
        <v>72.040859999999995</v>
      </c>
      <c r="BI143" s="14">
        <v>70.71996</v>
      </c>
      <c r="BJ143" s="14">
        <v>69.340140000000005</v>
      </c>
      <c r="BK143" s="14">
        <v>68.421880000000002</v>
      </c>
      <c r="BL143" s="14">
        <v>67.604569999999995</v>
      </c>
      <c r="BM143" s="14">
        <v>66.793270000000007</v>
      </c>
      <c r="BN143" s="14">
        <v>68.170670000000001</v>
      </c>
      <c r="BO143" s="14">
        <v>72.683890000000005</v>
      </c>
      <c r="BP143" s="14">
        <v>77.770430000000005</v>
      </c>
      <c r="BQ143" s="14">
        <v>82.28246</v>
      </c>
      <c r="BR143" s="14">
        <v>86.596149999999994</v>
      </c>
      <c r="BS143" s="14">
        <v>90.359380000000002</v>
      </c>
      <c r="BT143" s="14">
        <v>93.491579999999999</v>
      </c>
      <c r="BU143" s="14">
        <v>94.603359999999995</v>
      </c>
      <c r="BV143" s="14">
        <v>94.616579999999999</v>
      </c>
      <c r="BW143" s="14">
        <v>94.305289999999999</v>
      </c>
      <c r="BX143" s="14">
        <v>92.820920000000001</v>
      </c>
      <c r="BY143" s="14">
        <v>89.50121</v>
      </c>
      <c r="BZ143" s="14">
        <v>84.770430000000005</v>
      </c>
      <c r="CA143" s="14">
        <v>81.252399999999994</v>
      </c>
      <c r="CB143" s="14">
        <v>78.43629</v>
      </c>
      <c r="CC143" s="14">
        <v>76.117789999999999</v>
      </c>
      <c r="CD143" s="14">
        <v>74.586539999999999</v>
      </c>
      <c r="CE143" s="14">
        <v>22025.68</v>
      </c>
      <c r="CF143" s="14">
        <v>26688.36</v>
      </c>
      <c r="CG143" s="14">
        <v>22406.63</v>
      </c>
      <c r="CH143" s="14">
        <v>20281.150000000001</v>
      </c>
      <c r="CI143" s="14">
        <v>16860.63</v>
      </c>
      <c r="CJ143" s="14">
        <v>16797.02</v>
      </c>
      <c r="CK143" s="14">
        <v>19381.330000000002</v>
      </c>
      <c r="CL143" s="14">
        <v>11373.09</v>
      </c>
      <c r="CM143" s="14">
        <v>15974.35</v>
      </c>
      <c r="CN143" s="14">
        <v>23828.62</v>
      </c>
      <c r="CO143" s="14">
        <v>32439.4</v>
      </c>
      <c r="CP143" s="14">
        <v>23163.37</v>
      </c>
      <c r="CQ143" s="14">
        <v>22133.24</v>
      </c>
      <c r="CR143" s="14">
        <v>23353.18</v>
      </c>
      <c r="CS143" s="14">
        <v>23041.54</v>
      </c>
      <c r="CT143" s="14">
        <v>23189.24</v>
      </c>
      <c r="CU143" s="14">
        <v>21282.240000000002</v>
      </c>
      <c r="CV143" s="14">
        <v>20152.54</v>
      </c>
      <c r="CW143" s="14">
        <v>23193</v>
      </c>
      <c r="CX143" s="14">
        <v>55727.29</v>
      </c>
      <c r="CY143" s="14">
        <v>61002.16</v>
      </c>
      <c r="CZ143" s="14">
        <v>49288.02</v>
      </c>
      <c r="DA143" s="14">
        <v>27853.45</v>
      </c>
      <c r="DB143" s="14">
        <v>25667.599999999999</v>
      </c>
      <c r="DC143" s="14">
        <v>15173.1</v>
      </c>
      <c r="DD143" s="14">
        <v>16</v>
      </c>
      <c r="DE143" s="14">
        <v>19</v>
      </c>
      <c r="DF143" s="27">
        <f t="shared" ca="1" si="2"/>
        <v>10241.842499999992</v>
      </c>
      <c r="DG143" s="14">
        <v>0</v>
      </c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</row>
    <row r="144" spans="1:131" x14ac:dyDescent="0.25">
      <c r="A144" s="14" t="s">
        <v>64</v>
      </c>
      <c r="B144" s="14" t="s">
        <v>63</v>
      </c>
      <c r="C144" s="14" t="s">
        <v>33</v>
      </c>
      <c r="D144" s="14" t="s">
        <v>63</v>
      </c>
      <c r="E144" s="14" t="s">
        <v>63</v>
      </c>
      <c r="F144" s="14" t="s">
        <v>63</v>
      </c>
      <c r="G144" s="14" t="s">
        <v>192</v>
      </c>
      <c r="H144" s="1">
        <v>42258</v>
      </c>
      <c r="I144" s="14">
        <v>27544.58</v>
      </c>
      <c r="J144" s="14">
        <v>26665.11</v>
      </c>
      <c r="K144" s="14">
        <v>26600.5</v>
      </c>
      <c r="L144" s="14">
        <v>27720.34</v>
      </c>
      <c r="M144" s="14">
        <v>30640.38</v>
      </c>
      <c r="N144" s="14">
        <v>34966.39</v>
      </c>
      <c r="O144" s="14">
        <v>43756.67</v>
      </c>
      <c r="P144" s="14">
        <v>43300.42</v>
      </c>
      <c r="Q144" s="14">
        <v>47329.3</v>
      </c>
      <c r="R144" s="14">
        <v>53904.65</v>
      </c>
      <c r="S144" s="14">
        <v>58746.57</v>
      </c>
      <c r="T144" s="14">
        <v>60983.91</v>
      </c>
      <c r="U144" s="14">
        <v>63315.28</v>
      </c>
      <c r="V144" s="14">
        <v>66225.539999999994</v>
      </c>
      <c r="W144" s="14">
        <v>67578.509999999995</v>
      </c>
      <c r="X144" s="14">
        <v>56784.42</v>
      </c>
      <c r="Y144" s="14">
        <v>58264.65</v>
      </c>
      <c r="Z144" s="14">
        <v>58563.66</v>
      </c>
      <c r="AA144" s="14">
        <v>57949.07</v>
      </c>
      <c r="AB144" s="14">
        <v>68644.800000000003</v>
      </c>
      <c r="AC144" s="14">
        <v>66062.009999999995</v>
      </c>
      <c r="AD144" s="14">
        <v>54682.98</v>
      </c>
      <c r="AE144" s="14">
        <v>36981.15</v>
      </c>
      <c r="AF144" s="14">
        <v>29031.200000000001</v>
      </c>
      <c r="AG144" s="14">
        <v>57890.45</v>
      </c>
      <c r="AH144" s="14">
        <v>27346.97</v>
      </c>
      <c r="AI144" s="14">
        <v>26655.63</v>
      </c>
      <c r="AJ144" s="14">
        <v>26624.37</v>
      </c>
      <c r="AK144" s="14">
        <v>27666.55</v>
      </c>
      <c r="AL144" s="14">
        <v>30724.880000000001</v>
      </c>
      <c r="AM144" s="14">
        <v>35084.589999999997</v>
      </c>
      <c r="AN144" s="14">
        <v>43766.71</v>
      </c>
      <c r="AO144" s="14">
        <v>43025.55</v>
      </c>
      <c r="AP144" s="14">
        <v>47015.15</v>
      </c>
      <c r="AQ144" s="14">
        <v>53923.47</v>
      </c>
      <c r="AR144" s="14">
        <v>58581.81</v>
      </c>
      <c r="AS144" s="14">
        <v>60985.62</v>
      </c>
      <c r="AT144" s="14">
        <v>63320.73</v>
      </c>
      <c r="AU144" s="14">
        <v>65505.69</v>
      </c>
      <c r="AV144" s="14">
        <v>66609.05</v>
      </c>
      <c r="AW144" s="14">
        <v>67856.42</v>
      </c>
      <c r="AX144" s="14">
        <v>68295.77</v>
      </c>
      <c r="AY144" s="14">
        <v>68083.19</v>
      </c>
      <c r="AZ144" s="14">
        <v>66499.539999999994</v>
      </c>
      <c r="BA144" s="14">
        <v>67986.48</v>
      </c>
      <c r="BB144" s="14">
        <v>65102.86</v>
      </c>
      <c r="BC144" s="14">
        <v>54190.15</v>
      </c>
      <c r="BD144" s="14">
        <v>36654.870000000003</v>
      </c>
      <c r="BE144" s="14">
        <v>28725.38</v>
      </c>
      <c r="BF144" s="14">
        <v>67624.66</v>
      </c>
      <c r="BG144" s="14">
        <v>72.980050000000006</v>
      </c>
      <c r="BH144" s="14">
        <v>71.846630000000005</v>
      </c>
      <c r="BI144" s="14">
        <v>70.376559999999998</v>
      </c>
      <c r="BJ144" s="14">
        <v>69.271820000000005</v>
      </c>
      <c r="BK144" s="14">
        <v>68.312970000000007</v>
      </c>
      <c r="BL144" s="14">
        <v>68.069820000000007</v>
      </c>
      <c r="BM144" s="14">
        <v>67.613460000000003</v>
      </c>
      <c r="BN144" s="14">
        <v>67.835409999999996</v>
      </c>
      <c r="BO144" s="14">
        <v>70.554860000000005</v>
      </c>
      <c r="BP144" s="14">
        <v>74.662090000000006</v>
      </c>
      <c r="BQ144" s="14">
        <v>78.872820000000004</v>
      </c>
      <c r="BR144" s="14">
        <v>82.335409999999996</v>
      </c>
      <c r="BS144" s="14">
        <v>86.239400000000003</v>
      </c>
      <c r="BT144" s="14">
        <v>89.022450000000006</v>
      </c>
      <c r="BU144" s="14">
        <v>90.407730000000001</v>
      </c>
      <c r="BV144" s="14">
        <v>91.630920000000003</v>
      </c>
      <c r="BW144" s="14">
        <v>91.084789999999998</v>
      </c>
      <c r="BX144" s="14">
        <v>89.384039999999999</v>
      </c>
      <c r="BY144" s="14">
        <v>85.799260000000004</v>
      </c>
      <c r="BZ144" s="14">
        <v>81.557360000000003</v>
      </c>
      <c r="CA144" s="14">
        <v>78.336650000000006</v>
      </c>
      <c r="CB144" s="14">
        <v>75.596010000000007</v>
      </c>
      <c r="CC144" s="14">
        <v>73.341639999999998</v>
      </c>
      <c r="CD144" s="14">
        <v>71.618449999999996</v>
      </c>
      <c r="CE144" s="14">
        <v>19151.23</v>
      </c>
      <c r="CF144" s="14">
        <v>18942.55</v>
      </c>
      <c r="CG144" s="14">
        <v>18417.830000000002</v>
      </c>
      <c r="CH144" s="14">
        <v>16246.5</v>
      </c>
      <c r="CI144" s="14">
        <v>13377.84</v>
      </c>
      <c r="CJ144" s="14">
        <v>14647.02</v>
      </c>
      <c r="CK144" s="14">
        <v>18842.68</v>
      </c>
      <c r="CL144" s="14">
        <v>9231.5519999999997</v>
      </c>
      <c r="CM144" s="14">
        <v>9547.6769999999997</v>
      </c>
      <c r="CN144" s="14">
        <v>18264.900000000001</v>
      </c>
      <c r="CO144" s="14">
        <v>24440.85</v>
      </c>
      <c r="CP144" s="14">
        <v>18879.39</v>
      </c>
      <c r="CQ144" s="14">
        <v>17926.27</v>
      </c>
      <c r="CR144" s="14">
        <v>17030.21</v>
      </c>
      <c r="CS144" s="14">
        <v>17075.12</v>
      </c>
      <c r="CT144" s="14">
        <v>18588.900000000001</v>
      </c>
      <c r="CU144" s="14">
        <v>17173.810000000001</v>
      </c>
      <c r="CV144" s="14">
        <v>16526.8</v>
      </c>
      <c r="CW144" s="14">
        <v>19117.439999999999</v>
      </c>
      <c r="CX144" s="14">
        <v>32090.04</v>
      </c>
      <c r="CY144" s="14">
        <v>38046.639999999999</v>
      </c>
      <c r="CZ144" s="14">
        <v>34915.410000000003</v>
      </c>
      <c r="DA144" s="14">
        <v>20441.02</v>
      </c>
      <c r="DB144" s="14">
        <v>19850.5</v>
      </c>
      <c r="DC144" s="14">
        <v>12797.69</v>
      </c>
      <c r="DD144" s="14">
        <v>16</v>
      </c>
      <c r="DE144" s="14">
        <v>19</v>
      </c>
      <c r="DF144" s="27">
        <f t="shared" ca="1" si="2"/>
        <v>9820.6574999999939</v>
      </c>
      <c r="DG144" s="14">
        <v>0</v>
      </c>
      <c r="DH144" s="14"/>
      <c r="DI144" s="14"/>
      <c r="DJ144" s="14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14"/>
      <c r="DZ144" s="14"/>
      <c r="EA144" s="14"/>
    </row>
    <row r="145" spans="1:131" x14ac:dyDescent="0.25">
      <c r="A145" s="14" t="s">
        <v>64</v>
      </c>
      <c r="B145" s="14" t="s">
        <v>63</v>
      </c>
      <c r="C145" s="14" t="s">
        <v>33</v>
      </c>
      <c r="D145" s="14" t="s">
        <v>63</v>
      </c>
      <c r="E145" s="14" t="s">
        <v>63</v>
      </c>
      <c r="F145" s="14" t="s">
        <v>63</v>
      </c>
      <c r="G145" s="14" t="s">
        <v>192</v>
      </c>
      <c r="H145" s="1" t="s">
        <v>181</v>
      </c>
      <c r="I145" s="14">
        <v>23692.91</v>
      </c>
      <c r="J145" s="14">
        <v>22617.87</v>
      </c>
      <c r="K145" s="14">
        <v>22303.05</v>
      </c>
      <c r="L145" s="14">
        <v>23297.05</v>
      </c>
      <c r="M145" s="14">
        <v>25780.240000000002</v>
      </c>
      <c r="N145" s="14">
        <v>28448.48</v>
      </c>
      <c r="O145" s="14">
        <v>36150.269999999997</v>
      </c>
      <c r="P145" s="14">
        <v>37765.480000000003</v>
      </c>
      <c r="Q145" s="14">
        <v>42607.99</v>
      </c>
      <c r="R145" s="14">
        <v>47428.98</v>
      </c>
      <c r="S145" s="14">
        <v>54954.64</v>
      </c>
      <c r="T145" s="14">
        <v>57678.49</v>
      </c>
      <c r="U145" s="14">
        <v>60075.83</v>
      </c>
      <c r="V145" s="14">
        <v>62791.29</v>
      </c>
      <c r="W145" s="14">
        <v>64555.27</v>
      </c>
      <c r="X145" s="14">
        <v>53924.65</v>
      </c>
      <c r="Y145" s="14">
        <v>55195.32</v>
      </c>
      <c r="Z145" s="14">
        <v>55611.17</v>
      </c>
      <c r="AA145" s="14">
        <v>55696.55</v>
      </c>
      <c r="AB145" s="14">
        <v>63645.68</v>
      </c>
      <c r="AC145" s="14">
        <v>61260.5</v>
      </c>
      <c r="AD145" s="14">
        <v>49237.41</v>
      </c>
      <c r="AE145" s="14">
        <v>32455.99</v>
      </c>
      <c r="AF145" s="14">
        <v>26957.95</v>
      </c>
      <c r="AG145" s="14">
        <v>55106.93</v>
      </c>
      <c r="AH145" s="14">
        <v>23705.26</v>
      </c>
      <c r="AI145" s="14">
        <v>22705.919999999998</v>
      </c>
      <c r="AJ145" s="14">
        <v>22418.97</v>
      </c>
      <c r="AK145" s="14">
        <v>23315.41</v>
      </c>
      <c r="AL145" s="14">
        <v>25973.22</v>
      </c>
      <c r="AM145" s="14">
        <v>28611.14</v>
      </c>
      <c r="AN145" s="14">
        <v>36160.32</v>
      </c>
      <c r="AO145" s="14">
        <v>37494.870000000003</v>
      </c>
      <c r="AP145" s="14">
        <v>42337</v>
      </c>
      <c r="AQ145" s="14">
        <v>47259.65</v>
      </c>
      <c r="AR145" s="14">
        <v>54637.46</v>
      </c>
      <c r="AS145" s="14">
        <v>57437.58</v>
      </c>
      <c r="AT145" s="14">
        <v>59893.18</v>
      </c>
      <c r="AU145" s="14">
        <v>61836.43</v>
      </c>
      <c r="AV145" s="14">
        <v>63354.3</v>
      </c>
      <c r="AW145" s="14">
        <v>64119.41</v>
      </c>
      <c r="AX145" s="14">
        <v>64559.14</v>
      </c>
      <c r="AY145" s="14">
        <v>64526.62</v>
      </c>
      <c r="AZ145" s="14">
        <v>63619.39</v>
      </c>
      <c r="BA145" s="14">
        <v>62690.85</v>
      </c>
      <c r="BB145" s="14">
        <v>60062.81</v>
      </c>
      <c r="BC145" s="14">
        <v>48622.06</v>
      </c>
      <c r="BD145" s="14">
        <v>32060.23</v>
      </c>
      <c r="BE145" s="14">
        <v>26627.98</v>
      </c>
      <c r="BF145" s="14">
        <v>64172.34</v>
      </c>
      <c r="BG145" s="14">
        <v>72.215069999999997</v>
      </c>
      <c r="BH145" s="14">
        <v>70.852549999999994</v>
      </c>
      <c r="BI145" s="14">
        <v>69.503039999999999</v>
      </c>
      <c r="BJ145" s="14">
        <v>68.274720000000002</v>
      </c>
      <c r="BK145" s="14">
        <v>67.284099999999995</v>
      </c>
      <c r="BL145" s="14">
        <v>66.475139999999996</v>
      </c>
      <c r="BM145" s="14">
        <v>66.462950000000006</v>
      </c>
      <c r="BN145" s="14">
        <v>68.570530000000005</v>
      </c>
      <c r="BO145" s="14">
        <v>72.224860000000007</v>
      </c>
      <c r="BP145" s="14">
        <v>76.171899999999994</v>
      </c>
      <c r="BQ145" s="14">
        <v>80.040899999999993</v>
      </c>
      <c r="BR145" s="14">
        <v>83.52722</v>
      </c>
      <c r="BS145" s="14">
        <v>86.557169999999999</v>
      </c>
      <c r="BT145" s="14">
        <v>89.049980000000005</v>
      </c>
      <c r="BU145" s="14">
        <v>90.504940000000005</v>
      </c>
      <c r="BV145" s="14">
        <v>91.185490000000001</v>
      </c>
      <c r="BW145" s="14">
        <v>90.875569999999996</v>
      </c>
      <c r="BX145" s="14">
        <v>89.665649999999999</v>
      </c>
      <c r="BY145" s="14">
        <v>87.277140000000003</v>
      </c>
      <c r="BZ145" s="14">
        <v>83.60754</v>
      </c>
      <c r="CA145" s="14">
        <v>79.783109999999994</v>
      </c>
      <c r="CB145" s="14">
        <v>76.985870000000006</v>
      </c>
      <c r="CC145" s="14">
        <v>74.793589999999995</v>
      </c>
      <c r="CD145" s="14">
        <v>73.248949999999994</v>
      </c>
      <c r="CE145" s="14">
        <v>1237.864</v>
      </c>
      <c r="CF145" s="14">
        <v>1385.645</v>
      </c>
      <c r="CG145" s="14">
        <v>1160.4059999999999</v>
      </c>
      <c r="CH145" s="14">
        <v>1072.3140000000001</v>
      </c>
      <c r="CI145" s="14">
        <v>881.49839999999995</v>
      </c>
      <c r="CJ145" s="14">
        <v>844.09119999999996</v>
      </c>
      <c r="CK145" s="14">
        <v>1004.629</v>
      </c>
      <c r="CL145" s="14">
        <v>635.25509999999997</v>
      </c>
      <c r="CM145" s="14">
        <v>793.65589999999997</v>
      </c>
      <c r="CN145" s="14">
        <v>1286.971</v>
      </c>
      <c r="CO145" s="14">
        <v>1701.95</v>
      </c>
      <c r="CP145" s="14">
        <v>1196.7360000000001</v>
      </c>
      <c r="CQ145" s="14">
        <v>1178.4480000000001</v>
      </c>
      <c r="CR145" s="14">
        <v>1190.1569999999999</v>
      </c>
      <c r="CS145" s="14">
        <v>1205.425</v>
      </c>
      <c r="CT145" s="14">
        <v>1238.0940000000001</v>
      </c>
      <c r="CU145" s="14">
        <v>1185.451</v>
      </c>
      <c r="CV145" s="14">
        <v>1136.002</v>
      </c>
      <c r="CW145" s="14">
        <v>1359.192</v>
      </c>
      <c r="CX145" s="14">
        <v>2718.509</v>
      </c>
      <c r="CY145" s="14">
        <v>3217.9920000000002</v>
      </c>
      <c r="CZ145" s="14">
        <v>2677.828</v>
      </c>
      <c r="DA145" s="14">
        <v>1490.6210000000001</v>
      </c>
      <c r="DB145" s="14">
        <v>1403.2750000000001</v>
      </c>
      <c r="DC145" s="14">
        <v>894.94110000000001</v>
      </c>
      <c r="DD145" s="14">
        <v>16</v>
      </c>
      <c r="DE145" s="14">
        <v>19</v>
      </c>
      <c r="DF145" s="27">
        <f t="shared" ca="1" si="2"/>
        <v>9032.9449999999997</v>
      </c>
      <c r="DG145" s="14">
        <v>0</v>
      </c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</row>
    <row r="146" spans="1:131" x14ac:dyDescent="0.25">
      <c r="A146" s="14" t="s">
        <v>64</v>
      </c>
      <c r="B146" s="14" t="s">
        <v>63</v>
      </c>
      <c r="C146" s="14" t="s">
        <v>37</v>
      </c>
      <c r="D146" s="14" t="s">
        <v>63</v>
      </c>
      <c r="E146" s="14" t="s">
        <v>63</v>
      </c>
      <c r="F146" s="14" t="s">
        <v>63</v>
      </c>
      <c r="G146" s="14" t="s">
        <v>191</v>
      </c>
      <c r="H146" s="1">
        <v>42167</v>
      </c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D146" s="14">
        <v>16</v>
      </c>
      <c r="DE146" s="14">
        <v>19</v>
      </c>
      <c r="DF146" s="27">
        <f t="shared" ca="1" si="2"/>
        <v>0</v>
      </c>
      <c r="DG146" s="14">
        <v>1</v>
      </c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</row>
    <row r="147" spans="1:131" x14ac:dyDescent="0.25">
      <c r="A147" s="14" t="s">
        <v>64</v>
      </c>
      <c r="B147" s="14" t="s">
        <v>63</v>
      </c>
      <c r="C147" s="14" t="s">
        <v>37</v>
      </c>
      <c r="D147" s="14" t="s">
        <v>63</v>
      </c>
      <c r="E147" s="14" t="s">
        <v>63</v>
      </c>
      <c r="F147" s="14" t="s">
        <v>63</v>
      </c>
      <c r="G147" s="14" t="s">
        <v>191</v>
      </c>
      <c r="H147" s="1">
        <v>42180</v>
      </c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D147" s="14">
        <v>16</v>
      </c>
      <c r="DE147" s="14">
        <v>19</v>
      </c>
      <c r="DF147" s="27">
        <f t="shared" ca="1" si="2"/>
        <v>0</v>
      </c>
      <c r="DG147" s="14">
        <v>1</v>
      </c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14"/>
      <c r="DX147" s="14"/>
      <c r="DY147" s="14"/>
      <c r="DZ147" s="14"/>
      <c r="EA147" s="14"/>
    </row>
    <row r="148" spans="1:131" x14ac:dyDescent="0.25">
      <c r="A148" s="14" t="s">
        <v>64</v>
      </c>
      <c r="B148" s="14" t="s">
        <v>63</v>
      </c>
      <c r="C148" s="14" t="s">
        <v>37</v>
      </c>
      <c r="D148" s="14" t="s">
        <v>63</v>
      </c>
      <c r="E148" s="14" t="s">
        <v>63</v>
      </c>
      <c r="F148" s="14" t="s">
        <v>63</v>
      </c>
      <c r="G148" s="14" t="s">
        <v>191</v>
      </c>
      <c r="H148" s="1">
        <v>42181</v>
      </c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D148" s="14">
        <v>16</v>
      </c>
      <c r="DE148" s="14">
        <v>19</v>
      </c>
      <c r="DF148" s="27">
        <f t="shared" ca="1" si="2"/>
        <v>0</v>
      </c>
      <c r="DG148" s="14">
        <v>1</v>
      </c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4"/>
      <c r="DX148" s="14"/>
      <c r="DY148" s="14"/>
      <c r="DZ148" s="14"/>
      <c r="EA148" s="14"/>
    </row>
    <row r="149" spans="1:131" x14ac:dyDescent="0.25">
      <c r="A149" s="14" t="s">
        <v>64</v>
      </c>
      <c r="B149" s="14" t="s">
        <v>63</v>
      </c>
      <c r="C149" s="14" t="s">
        <v>37</v>
      </c>
      <c r="D149" s="14" t="s">
        <v>63</v>
      </c>
      <c r="E149" s="14" t="s">
        <v>63</v>
      </c>
      <c r="F149" s="14" t="s">
        <v>63</v>
      </c>
      <c r="G149" s="14" t="s">
        <v>191</v>
      </c>
      <c r="H149" s="1">
        <v>42185</v>
      </c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D149" s="14">
        <v>16</v>
      </c>
      <c r="DE149" s="14">
        <v>19</v>
      </c>
      <c r="DF149" s="27">
        <f t="shared" ca="1" si="2"/>
        <v>0</v>
      </c>
      <c r="DG149" s="14">
        <v>1</v>
      </c>
      <c r="DH149" s="14"/>
      <c r="DI149" s="14"/>
      <c r="DJ149" s="14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  <c r="DW149" s="14"/>
      <c r="DX149" s="14"/>
      <c r="DY149" s="14"/>
      <c r="DZ149" s="14"/>
      <c r="EA149" s="14"/>
    </row>
    <row r="150" spans="1:131" x14ac:dyDescent="0.25">
      <c r="A150" s="14" t="s">
        <v>64</v>
      </c>
      <c r="B150" s="14" t="s">
        <v>63</v>
      </c>
      <c r="C150" s="14" t="s">
        <v>37</v>
      </c>
      <c r="D150" s="14" t="s">
        <v>63</v>
      </c>
      <c r="E150" s="14" t="s">
        <v>63</v>
      </c>
      <c r="F150" s="14" t="s">
        <v>63</v>
      </c>
      <c r="G150" s="14" t="s">
        <v>191</v>
      </c>
      <c r="H150" s="1">
        <v>42186</v>
      </c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D150" s="14">
        <v>16</v>
      </c>
      <c r="DE150" s="14">
        <v>19</v>
      </c>
      <c r="DF150" s="27">
        <f t="shared" ca="1" si="2"/>
        <v>0</v>
      </c>
      <c r="DG150" s="14">
        <v>1</v>
      </c>
      <c r="DH150" s="14"/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14"/>
      <c r="DX150" s="14"/>
      <c r="DY150" s="14"/>
      <c r="DZ150" s="14"/>
      <c r="EA150" s="14"/>
    </row>
    <row r="151" spans="1:131" x14ac:dyDescent="0.25">
      <c r="A151" s="14" t="s">
        <v>64</v>
      </c>
      <c r="B151" s="14" t="s">
        <v>63</v>
      </c>
      <c r="C151" s="14" t="s">
        <v>37</v>
      </c>
      <c r="D151" s="14" t="s">
        <v>63</v>
      </c>
      <c r="E151" s="14" t="s">
        <v>63</v>
      </c>
      <c r="F151" s="14" t="s">
        <v>63</v>
      </c>
      <c r="G151" s="14" t="s">
        <v>191</v>
      </c>
      <c r="H151" s="1">
        <v>42201</v>
      </c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D151" s="14">
        <v>17</v>
      </c>
      <c r="DE151" s="14">
        <v>19</v>
      </c>
      <c r="DF151" s="27">
        <f t="shared" ca="1" si="2"/>
        <v>0</v>
      </c>
      <c r="DG151" s="14">
        <v>1</v>
      </c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4"/>
      <c r="DX151" s="14"/>
      <c r="DY151" s="14"/>
      <c r="DZ151" s="14"/>
      <c r="EA151" s="14"/>
    </row>
    <row r="152" spans="1:131" x14ac:dyDescent="0.25">
      <c r="A152" s="14" t="s">
        <v>64</v>
      </c>
      <c r="B152" s="14" t="s">
        <v>63</v>
      </c>
      <c r="C152" s="14" t="s">
        <v>37</v>
      </c>
      <c r="D152" s="14" t="s">
        <v>63</v>
      </c>
      <c r="E152" s="14" t="s">
        <v>63</v>
      </c>
      <c r="F152" s="14" t="s">
        <v>63</v>
      </c>
      <c r="G152" s="14" t="s">
        <v>191</v>
      </c>
      <c r="H152" s="1">
        <v>42213</v>
      </c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D152" s="14">
        <v>16</v>
      </c>
      <c r="DE152" s="14">
        <v>19</v>
      </c>
      <c r="DF152" s="27">
        <f t="shared" ca="1" si="2"/>
        <v>0</v>
      </c>
      <c r="DG152" s="14">
        <v>1</v>
      </c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4"/>
      <c r="DX152" s="14"/>
      <c r="DY152" s="14"/>
      <c r="DZ152" s="14"/>
      <c r="EA152" s="14"/>
    </row>
    <row r="153" spans="1:131" x14ac:dyDescent="0.25">
      <c r="A153" s="14" t="s">
        <v>64</v>
      </c>
      <c r="B153" s="14" t="s">
        <v>63</v>
      </c>
      <c r="C153" s="14" t="s">
        <v>37</v>
      </c>
      <c r="D153" s="14" t="s">
        <v>63</v>
      </c>
      <c r="E153" s="14" t="s">
        <v>63</v>
      </c>
      <c r="F153" s="14" t="s">
        <v>63</v>
      </c>
      <c r="G153" s="14" t="s">
        <v>191</v>
      </c>
      <c r="H153" s="1">
        <v>42214</v>
      </c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D153" s="14">
        <v>16</v>
      </c>
      <c r="DE153" s="14">
        <v>19</v>
      </c>
      <c r="DF153" s="27">
        <f t="shared" ca="1" si="2"/>
        <v>0</v>
      </c>
      <c r="DG153" s="14">
        <v>1</v>
      </c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14"/>
      <c r="DX153" s="14"/>
      <c r="DY153" s="14"/>
      <c r="DZ153" s="14"/>
      <c r="EA153" s="14"/>
    </row>
    <row r="154" spans="1:131" x14ac:dyDescent="0.25">
      <c r="A154" s="14" t="s">
        <v>64</v>
      </c>
      <c r="B154" s="14" t="s">
        <v>63</v>
      </c>
      <c r="C154" s="14" t="s">
        <v>37</v>
      </c>
      <c r="D154" s="14" t="s">
        <v>63</v>
      </c>
      <c r="E154" s="14" t="s">
        <v>63</v>
      </c>
      <c r="F154" s="14" t="s">
        <v>63</v>
      </c>
      <c r="G154" s="14" t="s">
        <v>191</v>
      </c>
      <c r="H154" s="1">
        <v>42215</v>
      </c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D154" s="14">
        <v>16</v>
      </c>
      <c r="DE154" s="14">
        <v>19</v>
      </c>
      <c r="DF154" s="27">
        <f t="shared" ca="1" si="2"/>
        <v>0</v>
      </c>
      <c r="DG154" s="14">
        <v>1</v>
      </c>
      <c r="DH154" s="14"/>
      <c r="DI154" s="14"/>
      <c r="DJ154" s="14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14"/>
      <c r="DX154" s="14"/>
      <c r="DY154" s="14"/>
      <c r="DZ154" s="14"/>
      <c r="EA154" s="14"/>
    </row>
    <row r="155" spans="1:131" x14ac:dyDescent="0.25">
      <c r="A155" s="14" t="s">
        <v>64</v>
      </c>
      <c r="B155" s="14" t="s">
        <v>63</v>
      </c>
      <c r="C155" s="14" t="s">
        <v>37</v>
      </c>
      <c r="D155" s="14" t="s">
        <v>63</v>
      </c>
      <c r="E155" s="14" t="s">
        <v>63</v>
      </c>
      <c r="F155" s="14" t="s">
        <v>63</v>
      </c>
      <c r="G155" s="14" t="s">
        <v>191</v>
      </c>
      <c r="H155" s="1">
        <v>42233</v>
      </c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D155" s="14">
        <v>16</v>
      </c>
      <c r="DE155" s="14">
        <v>19</v>
      </c>
      <c r="DF155" s="27">
        <f t="shared" ca="1" si="2"/>
        <v>0</v>
      </c>
      <c r="DG155" s="14">
        <v>1</v>
      </c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4"/>
      <c r="DX155" s="14"/>
      <c r="DY155" s="14"/>
      <c r="DZ155" s="14"/>
      <c r="EA155" s="14"/>
    </row>
    <row r="156" spans="1:131" x14ac:dyDescent="0.25">
      <c r="A156" s="14" t="s">
        <v>64</v>
      </c>
      <c r="B156" s="14" t="s">
        <v>63</v>
      </c>
      <c r="C156" s="14" t="s">
        <v>37</v>
      </c>
      <c r="D156" s="14" t="s">
        <v>63</v>
      </c>
      <c r="E156" s="14" t="s">
        <v>63</v>
      </c>
      <c r="F156" s="14" t="s">
        <v>63</v>
      </c>
      <c r="G156" s="14" t="s">
        <v>191</v>
      </c>
      <c r="H156" s="1">
        <v>42234</v>
      </c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D156" s="14">
        <v>16</v>
      </c>
      <c r="DE156" s="14">
        <v>19</v>
      </c>
      <c r="DF156" s="27">
        <f t="shared" ca="1" si="2"/>
        <v>0</v>
      </c>
      <c r="DG156" s="14">
        <v>1</v>
      </c>
      <c r="DH156" s="14"/>
      <c r="DI156" s="14"/>
      <c r="DJ156" s="14"/>
      <c r="DK156" s="14"/>
      <c r="DL156" s="14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  <c r="DW156" s="14"/>
      <c r="DX156" s="14"/>
      <c r="DY156" s="14"/>
      <c r="DZ156" s="14"/>
      <c r="EA156" s="14"/>
    </row>
    <row r="157" spans="1:131" x14ac:dyDescent="0.25">
      <c r="A157" s="14" t="s">
        <v>64</v>
      </c>
      <c r="B157" s="14" t="s">
        <v>63</v>
      </c>
      <c r="C157" s="14" t="s">
        <v>37</v>
      </c>
      <c r="D157" s="14" t="s">
        <v>63</v>
      </c>
      <c r="E157" s="14" t="s">
        <v>63</v>
      </c>
      <c r="F157" s="14" t="s">
        <v>63</v>
      </c>
      <c r="G157" s="14" t="s">
        <v>191</v>
      </c>
      <c r="H157" s="1">
        <v>42242</v>
      </c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D157" s="14">
        <v>16</v>
      </c>
      <c r="DE157" s="14">
        <v>19</v>
      </c>
      <c r="DF157" s="27">
        <f t="shared" ca="1" si="2"/>
        <v>0</v>
      </c>
      <c r="DG157" s="14">
        <v>1</v>
      </c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4"/>
      <c r="DX157" s="14"/>
      <c r="DY157" s="14"/>
      <c r="DZ157" s="14"/>
      <c r="EA157" s="14"/>
    </row>
    <row r="158" spans="1:131" x14ac:dyDescent="0.25">
      <c r="A158" s="14" t="s">
        <v>64</v>
      </c>
      <c r="B158" s="14" t="s">
        <v>63</v>
      </c>
      <c r="C158" s="14" t="s">
        <v>37</v>
      </c>
      <c r="D158" s="14" t="s">
        <v>63</v>
      </c>
      <c r="E158" s="14" t="s">
        <v>63</v>
      </c>
      <c r="F158" s="14" t="s">
        <v>63</v>
      </c>
      <c r="G158" s="14" t="s">
        <v>191</v>
      </c>
      <c r="H158" s="1">
        <v>42243</v>
      </c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D158" s="14">
        <v>16</v>
      </c>
      <c r="DE158" s="14">
        <v>19</v>
      </c>
      <c r="DF158" s="27">
        <f t="shared" ca="1" si="2"/>
        <v>0</v>
      </c>
      <c r="DG158" s="14">
        <v>1</v>
      </c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</row>
    <row r="159" spans="1:131" x14ac:dyDescent="0.25">
      <c r="A159" s="14" t="s">
        <v>64</v>
      </c>
      <c r="B159" s="14" t="s">
        <v>63</v>
      </c>
      <c r="C159" s="14" t="s">
        <v>37</v>
      </c>
      <c r="D159" s="14" t="s">
        <v>63</v>
      </c>
      <c r="E159" s="14" t="s">
        <v>63</v>
      </c>
      <c r="F159" s="14" t="s">
        <v>63</v>
      </c>
      <c r="G159" s="14" t="s">
        <v>191</v>
      </c>
      <c r="H159" s="1">
        <v>42256</v>
      </c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D159" s="14">
        <v>16</v>
      </c>
      <c r="DE159" s="14">
        <v>19</v>
      </c>
      <c r="DF159" s="27">
        <f t="shared" ca="1" si="2"/>
        <v>0</v>
      </c>
      <c r="DG159" s="14">
        <v>1</v>
      </c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</row>
    <row r="160" spans="1:131" x14ac:dyDescent="0.25">
      <c r="A160" s="14" t="s">
        <v>64</v>
      </c>
      <c r="B160" s="14" t="s">
        <v>63</v>
      </c>
      <c r="C160" s="14" t="s">
        <v>37</v>
      </c>
      <c r="D160" s="14" t="s">
        <v>63</v>
      </c>
      <c r="E160" s="14" t="s">
        <v>63</v>
      </c>
      <c r="F160" s="14" t="s">
        <v>63</v>
      </c>
      <c r="G160" s="14" t="s">
        <v>191</v>
      </c>
      <c r="H160" s="1">
        <v>42257</v>
      </c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D160" s="14">
        <v>16</v>
      </c>
      <c r="DE160" s="14">
        <v>19</v>
      </c>
      <c r="DF160" s="27">
        <f t="shared" ca="1" si="2"/>
        <v>0</v>
      </c>
      <c r="DG160" s="14">
        <v>1</v>
      </c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</row>
    <row r="161" spans="1:131" x14ac:dyDescent="0.25">
      <c r="A161" s="14" t="s">
        <v>64</v>
      </c>
      <c r="B161" s="14" t="s">
        <v>63</v>
      </c>
      <c r="C161" s="14" t="s">
        <v>37</v>
      </c>
      <c r="D161" s="14" t="s">
        <v>63</v>
      </c>
      <c r="E161" s="14" t="s">
        <v>63</v>
      </c>
      <c r="F161" s="14" t="s">
        <v>63</v>
      </c>
      <c r="G161" s="14" t="s">
        <v>191</v>
      </c>
      <c r="H161" s="1">
        <v>42258</v>
      </c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D161" s="14">
        <v>16</v>
      </c>
      <c r="DE161" s="14">
        <v>19</v>
      </c>
      <c r="DF161" s="27">
        <f t="shared" ca="1" si="2"/>
        <v>0</v>
      </c>
      <c r="DG161" s="14">
        <v>1</v>
      </c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</row>
    <row r="162" spans="1:131" x14ac:dyDescent="0.25">
      <c r="A162" s="14" t="s">
        <v>64</v>
      </c>
      <c r="B162" s="14" t="s">
        <v>63</v>
      </c>
      <c r="C162" s="14" t="s">
        <v>37</v>
      </c>
      <c r="D162" s="14" t="s">
        <v>63</v>
      </c>
      <c r="E162" s="14" t="s">
        <v>63</v>
      </c>
      <c r="F162" s="14" t="s">
        <v>63</v>
      </c>
      <c r="G162" s="14" t="s">
        <v>191</v>
      </c>
      <c r="H162" s="1" t="s">
        <v>181</v>
      </c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D162" s="14">
        <v>16</v>
      </c>
      <c r="DE162" s="14">
        <v>19</v>
      </c>
      <c r="DF162" s="27">
        <f t="shared" ca="1" si="2"/>
        <v>0</v>
      </c>
      <c r="DG162" s="14">
        <v>1</v>
      </c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</row>
    <row r="163" spans="1:131" x14ac:dyDescent="0.25">
      <c r="A163" s="14" t="s">
        <v>64</v>
      </c>
      <c r="B163" s="14" t="s">
        <v>63</v>
      </c>
      <c r="C163" s="14" t="s">
        <v>37</v>
      </c>
      <c r="D163" s="14" t="s">
        <v>63</v>
      </c>
      <c r="E163" s="14" t="s">
        <v>63</v>
      </c>
      <c r="F163" s="14" t="s">
        <v>63</v>
      </c>
      <c r="G163" s="14" t="s">
        <v>192</v>
      </c>
      <c r="H163" s="1">
        <v>42163</v>
      </c>
      <c r="I163" s="14">
        <v>9094.3490000000002</v>
      </c>
      <c r="J163" s="14">
        <v>8473.7780000000002</v>
      </c>
      <c r="K163" s="14">
        <v>7865.9709999999995</v>
      </c>
      <c r="L163" s="14">
        <v>7748.884</v>
      </c>
      <c r="M163" s="14">
        <v>8131.1779999999999</v>
      </c>
      <c r="N163" s="14">
        <v>9172.4830000000002</v>
      </c>
      <c r="O163" s="14">
        <v>10190.370000000001</v>
      </c>
      <c r="P163" s="14">
        <v>11512.12</v>
      </c>
      <c r="Q163" s="14">
        <v>12703.93</v>
      </c>
      <c r="R163" s="14">
        <v>14450.56</v>
      </c>
      <c r="S163" s="14">
        <v>15450.66</v>
      </c>
      <c r="T163" s="14">
        <v>16165.66</v>
      </c>
      <c r="U163" s="14">
        <v>16732.080000000002</v>
      </c>
      <c r="V163" s="14">
        <v>16723.11</v>
      </c>
      <c r="W163" s="14">
        <v>16149.17</v>
      </c>
      <c r="X163" s="14">
        <v>14859.52</v>
      </c>
      <c r="Y163" s="14">
        <v>14900.59</v>
      </c>
      <c r="Z163" s="14">
        <v>14526.98</v>
      </c>
      <c r="AA163" s="14">
        <v>13580.84</v>
      </c>
      <c r="AB163" s="14">
        <v>14191.24</v>
      </c>
      <c r="AC163" s="14">
        <v>13622.35</v>
      </c>
      <c r="AD163" s="14">
        <v>12695.29</v>
      </c>
      <c r="AE163" s="14">
        <v>11159.33</v>
      </c>
      <c r="AF163" s="14">
        <v>10365.6</v>
      </c>
      <c r="AG163" s="14">
        <v>14466.98</v>
      </c>
      <c r="AH163" s="14">
        <v>9231.1929999999993</v>
      </c>
      <c r="AI163" s="14">
        <v>8563.3960000000006</v>
      </c>
      <c r="AJ163" s="14">
        <v>7981.2219999999998</v>
      </c>
      <c r="AK163" s="14">
        <v>7860.67</v>
      </c>
      <c r="AL163" s="14">
        <v>8176.4380000000001</v>
      </c>
      <c r="AM163" s="14">
        <v>9219.4590000000007</v>
      </c>
      <c r="AN163" s="14">
        <v>10253.43</v>
      </c>
      <c r="AO163" s="14">
        <v>11507.49</v>
      </c>
      <c r="AP163" s="14">
        <v>12675.08</v>
      </c>
      <c r="AQ163" s="14">
        <v>14339.97</v>
      </c>
      <c r="AR163" s="14">
        <v>15203.6</v>
      </c>
      <c r="AS163" s="14">
        <v>15825.79</v>
      </c>
      <c r="AT163" s="14">
        <v>16306.03</v>
      </c>
      <c r="AU163" s="14">
        <v>17083.59</v>
      </c>
      <c r="AV163" s="14">
        <v>17154.27</v>
      </c>
      <c r="AW163" s="14">
        <v>17357.2</v>
      </c>
      <c r="AX163" s="14">
        <v>17106.900000000001</v>
      </c>
      <c r="AY163" s="14">
        <v>16345.01</v>
      </c>
      <c r="AZ163" s="14">
        <v>15213.2</v>
      </c>
      <c r="BA163" s="14">
        <v>14320.16</v>
      </c>
      <c r="BB163" s="14">
        <v>13369.42</v>
      </c>
      <c r="BC163" s="14">
        <v>12666.85</v>
      </c>
      <c r="BD163" s="14">
        <v>11352.62</v>
      </c>
      <c r="BE163" s="14">
        <v>10561.52</v>
      </c>
      <c r="BF163" s="14">
        <v>16470.849999999999</v>
      </c>
      <c r="BG163" s="14">
        <v>64.705879999999993</v>
      </c>
      <c r="BH163" s="14">
        <v>64</v>
      </c>
      <c r="BI163" s="14">
        <v>63.186279999999996</v>
      </c>
      <c r="BJ163" s="14">
        <v>62.352939999999997</v>
      </c>
      <c r="BK163" s="14">
        <v>61.931370000000001</v>
      </c>
      <c r="BL163" s="14">
        <v>61.362740000000002</v>
      </c>
      <c r="BM163" s="14">
        <v>62.303919999999998</v>
      </c>
      <c r="BN163" s="14">
        <v>66.441180000000003</v>
      </c>
      <c r="BO163" s="14">
        <v>70.754909999999995</v>
      </c>
      <c r="BP163" s="14">
        <v>75.558819999999997</v>
      </c>
      <c r="BQ163" s="14">
        <v>80.5</v>
      </c>
      <c r="BR163" s="14">
        <v>84.705879999999993</v>
      </c>
      <c r="BS163" s="14">
        <v>87.245090000000005</v>
      </c>
      <c r="BT163" s="14">
        <v>90.009799999999998</v>
      </c>
      <c r="BU163" s="14">
        <v>92.666659999999993</v>
      </c>
      <c r="BV163" s="14">
        <v>94.107839999999996</v>
      </c>
      <c r="BW163" s="14">
        <v>94.607839999999996</v>
      </c>
      <c r="BX163" s="14">
        <v>93.745090000000005</v>
      </c>
      <c r="BY163" s="14">
        <v>91.303920000000005</v>
      </c>
      <c r="BZ163" s="14">
        <v>86.372550000000004</v>
      </c>
      <c r="CA163" s="14">
        <v>81.470590000000001</v>
      </c>
      <c r="CB163" s="14">
        <v>77.705879999999993</v>
      </c>
      <c r="CC163" s="14">
        <v>74.254909999999995</v>
      </c>
      <c r="CD163" s="14">
        <v>72.294120000000007</v>
      </c>
      <c r="CE163" s="14">
        <v>3684.9650000000001</v>
      </c>
      <c r="CF163" s="14">
        <v>2614.2849999999999</v>
      </c>
      <c r="CG163" s="14">
        <v>2165.268</v>
      </c>
      <c r="CH163" s="14">
        <v>1604.001</v>
      </c>
      <c r="CI163" s="14">
        <v>1563.615</v>
      </c>
      <c r="CJ163" s="14">
        <v>1263.827</v>
      </c>
      <c r="CK163" s="14">
        <v>1420.8530000000001</v>
      </c>
      <c r="CL163" s="14">
        <v>2461.3150000000001</v>
      </c>
      <c r="CM163" s="14">
        <v>2231.4789999999998</v>
      </c>
      <c r="CN163" s="14">
        <v>3796.9929999999999</v>
      </c>
      <c r="CO163" s="14">
        <v>5834.6819999999998</v>
      </c>
      <c r="CP163" s="14">
        <v>7553.2389999999996</v>
      </c>
      <c r="CQ163" s="14">
        <v>8677.9670000000006</v>
      </c>
      <c r="CR163" s="14">
        <v>8540.8719999999994</v>
      </c>
      <c r="CS163" s="14">
        <v>10518.13</v>
      </c>
      <c r="CT163" s="14">
        <v>12187.98</v>
      </c>
      <c r="CU163" s="14">
        <v>12644.16</v>
      </c>
      <c r="CV163" s="14">
        <v>10994.99</v>
      </c>
      <c r="CW163" s="14">
        <v>9464.8250000000007</v>
      </c>
      <c r="CX163" s="14">
        <v>8258.7029999999995</v>
      </c>
      <c r="CY163" s="14">
        <v>7094.527</v>
      </c>
      <c r="CZ163" s="14">
        <v>6717.241</v>
      </c>
      <c r="DA163" s="14">
        <v>6287.0559999999996</v>
      </c>
      <c r="DB163" s="14">
        <v>6933.8069999999998</v>
      </c>
      <c r="DC163" s="14">
        <v>9227.0319999999992</v>
      </c>
      <c r="DD163" s="14">
        <v>16</v>
      </c>
      <c r="DE163" s="14">
        <v>19</v>
      </c>
      <c r="DF163" s="27">
        <f t="shared" ca="1" si="2"/>
        <v>2523.8625000000029</v>
      </c>
      <c r="DG163" s="14">
        <v>0</v>
      </c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</row>
    <row r="164" spans="1:131" x14ac:dyDescent="0.25">
      <c r="A164" s="14" t="s">
        <v>64</v>
      </c>
      <c r="B164" s="14" t="s">
        <v>63</v>
      </c>
      <c r="C164" s="14" t="s">
        <v>37</v>
      </c>
      <c r="D164" s="14" t="s">
        <v>63</v>
      </c>
      <c r="E164" s="14" t="s">
        <v>63</v>
      </c>
      <c r="F164" s="14" t="s">
        <v>63</v>
      </c>
      <c r="G164" s="14" t="s">
        <v>192</v>
      </c>
      <c r="H164" s="1">
        <v>42164</v>
      </c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D164" s="14">
        <v>16</v>
      </c>
      <c r="DE164" s="14">
        <v>19</v>
      </c>
      <c r="DF164" s="27">
        <f t="shared" ca="1" si="2"/>
        <v>0</v>
      </c>
      <c r="DG164" s="14">
        <v>1</v>
      </c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</row>
    <row r="165" spans="1:131" x14ac:dyDescent="0.25">
      <c r="A165" s="14" t="s">
        <v>64</v>
      </c>
      <c r="B165" s="14" t="s">
        <v>63</v>
      </c>
      <c r="C165" s="14" t="s">
        <v>37</v>
      </c>
      <c r="D165" s="14" t="s">
        <v>63</v>
      </c>
      <c r="E165" s="14" t="s">
        <v>63</v>
      </c>
      <c r="F165" s="14" t="s">
        <v>63</v>
      </c>
      <c r="G165" s="14" t="s">
        <v>192</v>
      </c>
      <c r="H165" s="1">
        <v>42167</v>
      </c>
      <c r="I165" s="14">
        <v>9327.7970000000005</v>
      </c>
      <c r="J165" s="14">
        <v>8584.9439999999995</v>
      </c>
      <c r="K165" s="14">
        <v>8075.9750000000004</v>
      </c>
      <c r="L165" s="14">
        <v>7666.1350000000002</v>
      </c>
      <c r="M165" s="14">
        <v>7901.7479999999996</v>
      </c>
      <c r="N165" s="14">
        <v>8431.8160000000007</v>
      </c>
      <c r="O165" s="14">
        <v>9653.0519999999997</v>
      </c>
      <c r="P165" s="14">
        <v>10939.29</v>
      </c>
      <c r="Q165" s="14">
        <v>12198.47</v>
      </c>
      <c r="R165" s="14">
        <v>13590.58</v>
      </c>
      <c r="S165" s="14">
        <v>14630.44</v>
      </c>
      <c r="T165" s="14">
        <v>14944.97</v>
      </c>
      <c r="U165" s="14">
        <v>15180.48</v>
      </c>
      <c r="V165" s="14">
        <v>14896.91</v>
      </c>
      <c r="W165" s="14">
        <v>14459.27</v>
      </c>
      <c r="X165" s="14">
        <v>13685.87</v>
      </c>
      <c r="Y165" s="14">
        <v>13459.93</v>
      </c>
      <c r="Z165" s="14">
        <v>13167.71</v>
      </c>
      <c r="AA165" s="14">
        <v>12405.82</v>
      </c>
      <c r="AB165" s="14">
        <v>13023.87</v>
      </c>
      <c r="AC165" s="14">
        <v>12964.44</v>
      </c>
      <c r="AD165" s="14">
        <v>12385.76</v>
      </c>
      <c r="AE165" s="14">
        <v>11434.32</v>
      </c>
      <c r="AF165" s="14">
        <v>10755.47</v>
      </c>
      <c r="AG165" s="14">
        <v>13179.83</v>
      </c>
      <c r="AH165" s="14">
        <v>9357.8189999999995</v>
      </c>
      <c r="AI165" s="14">
        <v>8623.11</v>
      </c>
      <c r="AJ165" s="14">
        <v>8147.0860000000002</v>
      </c>
      <c r="AK165" s="14">
        <v>7743.9889999999996</v>
      </c>
      <c r="AL165" s="14">
        <v>7904.0789999999997</v>
      </c>
      <c r="AM165" s="14">
        <v>8423.7219999999998</v>
      </c>
      <c r="AN165" s="14">
        <v>9662.1460000000006</v>
      </c>
      <c r="AO165" s="14">
        <v>11004.98</v>
      </c>
      <c r="AP165" s="14">
        <v>12181.12</v>
      </c>
      <c r="AQ165" s="14">
        <v>13505.1</v>
      </c>
      <c r="AR165" s="14">
        <v>14563.85</v>
      </c>
      <c r="AS165" s="14">
        <v>14847.26</v>
      </c>
      <c r="AT165" s="14">
        <v>15023.57</v>
      </c>
      <c r="AU165" s="14">
        <v>15272.27</v>
      </c>
      <c r="AV165" s="14">
        <v>15333.27</v>
      </c>
      <c r="AW165" s="14">
        <v>15812.28</v>
      </c>
      <c r="AX165" s="14">
        <v>15480.73</v>
      </c>
      <c r="AY165" s="14">
        <v>14895.74</v>
      </c>
      <c r="AZ165" s="14">
        <v>14049.36</v>
      </c>
      <c r="BA165" s="14">
        <v>13257.15</v>
      </c>
      <c r="BB165" s="14">
        <v>12767.33</v>
      </c>
      <c r="BC165" s="14">
        <v>12313.86</v>
      </c>
      <c r="BD165" s="14">
        <v>11512.32</v>
      </c>
      <c r="BE165" s="14">
        <v>10878.37</v>
      </c>
      <c r="BF165" s="14">
        <v>15085.74</v>
      </c>
      <c r="BG165" s="14">
        <v>64.84375</v>
      </c>
      <c r="BH165" s="14">
        <v>63.791670000000003</v>
      </c>
      <c r="BI165" s="14">
        <v>62.864579999999997</v>
      </c>
      <c r="BJ165" s="14">
        <v>62.125</v>
      </c>
      <c r="BK165" s="14">
        <v>61.510420000000003</v>
      </c>
      <c r="BL165" s="14">
        <v>60.802079999999997</v>
      </c>
      <c r="BM165" s="14">
        <v>61.552079999999997</v>
      </c>
      <c r="BN165" s="14">
        <v>64.322909999999993</v>
      </c>
      <c r="BO165" s="14">
        <v>68.385409999999993</v>
      </c>
      <c r="BP165" s="14">
        <v>72.197909999999993</v>
      </c>
      <c r="BQ165" s="14">
        <v>76.583340000000007</v>
      </c>
      <c r="BR165" s="14">
        <v>80.552090000000007</v>
      </c>
      <c r="BS165" s="14">
        <v>83.583340000000007</v>
      </c>
      <c r="BT165" s="14">
        <v>84.416659999999993</v>
      </c>
      <c r="BU165" s="14">
        <v>86.260409999999993</v>
      </c>
      <c r="BV165" s="14">
        <v>86.583340000000007</v>
      </c>
      <c r="BW165" s="14">
        <v>86.46875</v>
      </c>
      <c r="BX165" s="14">
        <v>85.010409999999993</v>
      </c>
      <c r="BY165" s="14">
        <v>82.552090000000007</v>
      </c>
      <c r="BZ165" s="14">
        <v>79.125</v>
      </c>
      <c r="CA165" s="14">
        <v>74.260409999999993</v>
      </c>
      <c r="CB165" s="14">
        <v>71.1875</v>
      </c>
      <c r="CC165" s="14">
        <v>68.791659999999993</v>
      </c>
      <c r="CD165" s="14">
        <v>67.583340000000007</v>
      </c>
      <c r="CE165" s="14">
        <v>3464.2240000000002</v>
      </c>
      <c r="CF165" s="14">
        <v>2372.4450000000002</v>
      </c>
      <c r="CG165" s="14">
        <v>2035.31</v>
      </c>
      <c r="CH165" s="14">
        <v>1467.248</v>
      </c>
      <c r="CI165" s="14">
        <v>1427.0530000000001</v>
      </c>
      <c r="CJ165" s="14">
        <v>1174.501</v>
      </c>
      <c r="CK165" s="14">
        <v>1388.2850000000001</v>
      </c>
      <c r="CL165" s="14">
        <v>2629.402</v>
      </c>
      <c r="CM165" s="14">
        <v>2106.125</v>
      </c>
      <c r="CN165" s="14">
        <v>3821.2069999999999</v>
      </c>
      <c r="CO165" s="14">
        <v>5730.652</v>
      </c>
      <c r="CP165" s="14">
        <v>6814.8090000000002</v>
      </c>
      <c r="CQ165" s="14">
        <v>7295.8680000000004</v>
      </c>
      <c r="CR165" s="14">
        <v>7451.4129999999996</v>
      </c>
      <c r="CS165" s="14">
        <v>8350.5619999999999</v>
      </c>
      <c r="CT165" s="14">
        <v>9210.4330000000009</v>
      </c>
      <c r="CU165" s="14">
        <v>9156.1039999999994</v>
      </c>
      <c r="CV165" s="14">
        <v>8371.3539999999994</v>
      </c>
      <c r="CW165" s="14">
        <v>7482.4970000000003</v>
      </c>
      <c r="CX165" s="14">
        <v>6702.5</v>
      </c>
      <c r="CY165" s="14">
        <v>5572.0550000000003</v>
      </c>
      <c r="CZ165" s="14">
        <v>5359.5780000000004</v>
      </c>
      <c r="DA165" s="14">
        <v>5276.79</v>
      </c>
      <c r="DB165" s="14">
        <v>5403.5829999999996</v>
      </c>
      <c r="DC165" s="14">
        <v>6702.2830000000004</v>
      </c>
      <c r="DD165" s="14">
        <v>16</v>
      </c>
      <c r="DE165" s="14">
        <v>19</v>
      </c>
      <c r="DF165" s="27">
        <f t="shared" ca="1" si="2"/>
        <v>2200.6724999999988</v>
      </c>
      <c r="DG165" s="14">
        <v>0</v>
      </c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</row>
    <row r="166" spans="1:131" x14ac:dyDescent="0.25">
      <c r="A166" s="14" t="s">
        <v>64</v>
      </c>
      <c r="B166" s="14" t="s">
        <v>63</v>
      </c>
      <c r="C166" s="14" t="s">
        <v>37</v>
      </c>
      <c r="D166" s="14" t="s">
        <v>63</v>
      </c>
      <c r="E166" s="14" t="s">
        <v>63</v>
      </c>
      <c r="F166" s="14" t="s">
        <v>63</v>
      </c>
      <c r="G166" s="14" t="s">
        <v>192</v>
      </c>
      <c r="H166" s="1">
        <v>42180</v>
      </c>
      <c r="I166" s="14">
        <v>8990.5840000000007</v>
      </c>
      <c r="J166" s="14">
        <v>8325.4619999999995</v>
      </c>
      <c r="K166" s="14">
        <v>7747.0990000000002</v>
      </c>
      <c r="L166" s="14">
        <v>7554.1440000000002</v>
      </c>
      <c r="M166" s="14">
        <v>7914.067</v>
      </c>
      <c r="N166" s="14">
        <v>8505.5840000000007</v>
      </c>
      <c r="O166" s="14">
        <v>9913.0120000000006</v>
      </c>
      <c r="P166" s="14">
        <v>11569.81</v>
      </c>
      <c r="Q166" s="14">
        <v>12727.51</v>
      </c>
      <c r="R166" s="14">
        <v>14101.41</v>
      </c>
      <c r="S166" s="14">
        <v>15047.92</v>
      </c>
      <c r="T166" s="14">
        <v>15694.09</v>
      </c>
      <c r="U166" s="14">
        <v>16246.25</v>
      </c>
      <c r="V166" s="14">
        <v>15851.57</v>
      </c>
      <c r="W166" s="14">
        <v>15129.97</v>
      </c>
      <c r="X166" s="14">
        <v>14307.3</v>
      </c>
      <c r="Y166" s="14">
        <v>13939.94</v>
      </c>
      <c r="Z166" s="14">
        <v>13770.46</v>
      </c>
      <c r="AA166" s="14">
        <v>12790.18</v>
      </c>
      <c r="AB166" s="14">
        <v>13054.12</v>
      </c>
      <c r="AC166" s="14">
        <v>12929.52</v>
      </c>
      <c r="AD166" s="14">
        <v>12146.72</v>
      </c>
      <c r="AE166" s="14">
        <v>11021.84</v>
      </c>
      <c r="AF166" s="14">
        <v>10267.280000000001</v>
      </c>
      <c r="AG166" s="14">
        <v>13701.97</v>
      </c>
      <c r="AH166" s="14">
        <v>9093.52</v>
      </c>
      <c r="AI166" s="14">
        <v>8416.7309999999998</v>
      </c>
      <c r="AJ166" s="14">
        <v>7851.3810000000003</v>
      </c>
      <c r="AK166" s="14">
        <v>7668.5940000000001</v>
      </c>
      <c r="AL166" s="14">
        <v>7958.5609999999997</v>
      </c>
      <c r="AM166" s="14">
        <v>8530.3050000000003</v>
      </c>
      <c r="AN166" s="14">
        <v>9933.2819999999992</v>
      </c>
      <c r="AO166" s="14">
        <v>11593.82</v>
      </c>
      <c r="AP166" s="14">
        <v>12722.74</v>
      </c>
      <c r="AQ166" s="14">
        <v>13949.77</v>
      </c>
      <c r="AR166" s="14">
        <v>14791.91</v>
      </c>
      <c r="AS166" s="14">
        <v>15389.3</v>
      </c>
      <c r="AT166" s="14">
        <v>15902.73</v>
      </c>
      <c r="AU166" s="14">
        <v>16208.72</v>
      </c>
      <c r="AV166" s="14">
        <v>16084.63</v>
      </c>
      <c r="AW166" s="14">
        <v>16652.16</v>
      </c>
      <c r="AX166" s="14">
        <v>16058.64</v>
      </c>
      <c r="AY166" s="14">
        <v>15463.51</v>
      </c>
      <c r="AZ166" s="14">
        <v>14448.61</v>
      </c>
      <c r="BA166" s="14">
        <v>13297.81</v>
      </c>
      <c r="BB166" s="14">
        <v>12728.25</v>
      </c>
      <c r="BC166" s="14">
        <v>12053.56</v>
      </c>
      <c r="BD166" s="14">
        <v>11137.34</v>
      </c>
      <c r="BE166" s="14">
        <v>10441.43</v>
      </c>
      <c r="BF166" s="14">
        <v>15681.6</v>
      </c>
      <c r="BG166" s="14">
        <v>64.430000000000007</v>
      </c>
      <c r="BH166" s="14">
        <v>63.92</v>
      </c>
      <c r="BI166" s="14">
        <v>63.24</v>
      </c>
      <c r="BJ166" s="14">
        <v>62.33</v>
      </c>
      <c r="BK166" s="14">
        <v>61.65</v>
      </c>
      <c r="BL166" s="14">
        <v>61.31</v>
      </c>
      <c r="BM166" s="14">
        <v>62.08</v>
      </c>
      <c r="BN166" s="14">
        <v>66.38</v>
      </c>
      <c r="BO166" s="14">
        <v>70.03</v>
      </c>
      <c r="BP166" s="14">
        <v>73.95</v>
      </c>
      <c r="BQ166" s="14">
        <v>78.040000000000006</v>
      </c>
      <c r="BR166" s="14">
        <v>81.56</v>
      </c>
      <c r="BS166" s="14">
        <v>84.89</v>
      </c>
      <c r="BT166" s="14">
        <v>87.37</v>
      </c>
      <c r="BU166" s="14">
        <v>88.78</v>
      </c>
      <c r="BV166" s="14">
        <v>89.32</v>
      </c>
      <c r="BW166" s="14">
        <v>87.88</v>
      </c>
      <c r="BX166" s="14">
        <v>86.1</v>
      </c>
      <c r="BY166" s="14">
        <v>84.35</v>
      </c>
      <c r="BZ166" s="14">
        <v>80.73</v>
      </c>
      <c r="CA166" s="14">
        <v>76.25</v>
      </c>
      <c r="CB166" s="14">
        <v>73.37</v>
      </c>
      <c r="CC166" s="14">
        <v>71.36</v>
      </c>
      <c r="CD166" s="14">
        <v>70.09</v>
      </c>
      <c r="CE166" s="14">
        <v>3213.2139999999999</v>
      </c>
      <c r="CF166" s="14">
        <v>2209.2220000000002</v>
      </c>
      <c r="CG166" s="14">
        <v>1825.2249999999999</v>
      </c>
      <c r="CH166" s="14">
        <v>1273.789</v>
      </c>
      <c r="CI166" s="14">
        <v>1286.9259999999999</v>
      </c>
      <c r="CJ166" s="14">
        <v>1086.748</v>
      </c>
      <c r="CK166" s="14">
        <v>1216.5440000000001</v>
      </c>
      <c r="CL166" s="14">
        <v>2020.895</v>
      </c>
      <c r="CM166" s="14">
        <v>1752.085</v>
      </c>
      <c r="CN166" s="14">
        <v>3082.5059999999999</v>
      </c>
      <c r="CO166" s="14">
        <v>4654.1620000000003</v>
      </c>
      <c r="CP166" s="14">
        <v>6555.58</v>
      </c>
      <c r="CQ166" s="14">
        <v>6137.933</v>
      </c>
      <c r="CR166" s="14">
        <v>6339.0259999999998</v>
      </c>
      <c r="CS166" s="14">
        <v>7106.5209999999997</v>
      </c>
      <c r="CT166" s="14">
        <v>7969.3370000000004</v>
      </c>
      <c r="CU166" s="14">
        <v>7991.366</v>
      </c>
      <c r="CV166" s="14">
        <v>7445.48</v>
      </c>
      <c r="CW166" s="14">
        <v>7105.9219999999996</v>
      </c>
      <c r="CX166" s="14">
        <v>6359.9690000000001</v>
      </c>
      <c r="CY166" s="14">
        <v>5369.5360000000001</v>
      </c>
      <c r="CZ166" s="14">
        <v>5025.4350000000004</v>
      </c>
      <c r="DA166" s="14">
        <v>4867.0410000000002</v>
      </c>
      <c r="DB166" s="14">
        <v>4976.8119999999999</v>
      </c>
      <c r="DC166" s="14">
        <v>6110.0550000000003</v>
      </c>
      <c r="DD166" s="14">
        <v>16</v>
      </c>
      <c r="DE166" s="14">
        <v>19</v>
      </c>
      <c r="DF166" s="27">
        <f t="shared" ca="1" si="2"/>
        <v>2362.7650000000012</v>
      </c>
      <c r="DG166" s="14">
        <v>0</v>
      </c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</row>
    <row r="167" spans="1:131" x14ac:dyDescent="0.25">
      <c r="A167" s="14" t="s">
        <v>64</v>
      </c>
      <c r="B167" s="14" t="s">
        <v>63</v>
      </c>
      <c r="C167" s="14" t="s">
        <v>37</v>
      </c>
      <c r="D167" s="14" t="s">
        <v>63</v>
      </c>
      <c r="E167" s="14" t="s">
        <v>63</v>
      </c>
      <c r="F167" s="14" t="s">
        <v>63</v>
      </c>
      <c r="G167" s="14" t="s">
        <v>192</v>
      </c>
      <c r="H167" s="1">
        <v>42181</v>
      </c>
      <c r="I167" s="14">
        <v>9302.4789999999994</v>
      </c>
      <c r="J167" s="14">
        <v>8693.8809999999994</v>
      </c>
      <c r="K167" s="14">
        <v>8270.1689999999999</v>
      </c>
      <c r="L167" s="14">
        <v>7906.4960000000001</v>
      </c>
      <c r="M167" s="14">
        <v>8121.0379999999996</v>
      </c>
      <c r="N167" s="14">
        <v>8867.42</v>
      </c>
      <c r="O167" s="14">
        <v>10169.17</v>
      </c>
      <c r="P167" s="14">
        <v>11254.01</v>
      </c>
      <c r="Q167" s="14">
        <v>12408.07</v>
      </c>
      <c r="R167" s="14">
        <v>13750.59</v>
      </c>
      <c r="S167" s="14">
        <v>14743.54</v>
      </c>
      <c r="T167" s="14">
        <v>15232.54</v>
      </c>
      <c r="U167" s="14">
        <v>15438.17</v>
      </c>
      <c r="V167" s="14">
        <v>15170</v>
      </c>
      <c r="W167" s="14">
        <v>14454.29</v>
      </c>
      <c r="X167" s="14">
        <v>12936.46</v>
      </c>
      <c r="Y167" s="14">
        <v>12993.88</v>
      </c>
      <c r="Z167" s="14">
        <v>12560.85</v>
      </c>
      <c r="AA167" s="14">
        <v>11728.06</v>
      </c>
      <c r="AB167" s="14">
        <v>12609.92</v>
      </c>
      <c r="AC167" s="14">
        <v>12614.44</v>
      </c>
      <c r="AD167" s="14">
        <v>12059.78</v>
      </c>
      <c r="AE167" s="14">
        <v>11045.04</v>
      </c>
      <c r="AF167" s="14">
        <v>10307.08</v>
      </c>
      <c r="AG167" s="14">
        <v>12554.82</v>
      </c>
      <c r="AH167" s="14">
        <v>9399.8829999999998</v>
      </c>
      <c r="AI167" s="14">
        <v>8785.2090000000007</v>
      </c>
      <c r="AJ167" s="14">
        <v>8349.4650000000001</v>
      </c>
      <c r="AK167" s="14">
        <v>8011.777</v>
      </c>
      <c r="AL167" s="14">
        <v>8157.6220000000003</v>
      </c>
      <c r="AM167" s="14">
        <v>8882.1830000000009</v>
      </c>
      <c r="AN167" s="14">
        <v>10133.69</v>
      </c>
      <c r="AO167" s="14">
        <v>11343.05</v>
      </c>
      <c r="AP167" s="14">
        <v>12457.76</v>
      </c>
      <c r="AQ167" s="14">
        <v>13564.77</v>
      </c>
      <c r="AR167" s="14">
        <v>14444.92</v>
      </c>
      <c r="AS167" s="14">
        <v>14998.32</v>
      </c>
      <c r="AT167" s="14">
        <v>15178.39</v>
      </c>
      <c r="AU167" s="14">
        <v>15382.28</v>
      </c>
      <c r="AV167" s="14">
        <v>15461.94</v>
      </c>
      <c r="AW167" s="14">
        <v>15315.23</v>
      </c>
      <c r="AX167" s="14">
        <v>15109.16</v>
      </c>
      <c r="AY167" s="14">
        <v>14431.83</v>
      </c>
      <c r="AZ167" s="14">
        <v>13611.97</v>
      </c>
      <c r="BA167" s="14">
        <v>13019.83</v>
      </c>
      <c r="BB167" s="14">
        <v>12460.42</v>
      </c>
      <c r="BC167" s="14">
        <v>12017.71</v>
      </c>
      <c r="BD167" s="14">
        <v>11139.55</v>
      </c>
      <c r="BE167" s="14">
        <v>10452.51</v>
      </c>
      <c r="BF167" s="14">
        <v>14622.86</v>
      </c>
      <c r="BG167" s="14">
        <v>68.739999999999995</v>
      </c>
      <c r="BH167" s="14">
        <v>67.459999999999994</v>
      </c>
      <c r="BI167" s="14">
        <v>66.31</v>
      </c>
      <c r="BJ167" s="14">
        <v>65.03</v>
      </c>
      <c r="BK167" s="14">
        <v>64.48</v>
      </c>
      <c r="BL167" s="14">
        <v>63.73</v>
      </c>
      <c r="BM167" s="14">
        <v>64.05</v>
      </c>
      <c r="BN167" s="14">
        <v>67.05</v>
      </c>
      <c r="BO167" s="14">
        <v>70.540000000000006</v>
      </c>
      <c r="BP167" s="14">
        <v>74.38</v>
      </c>
      <c r="BQ167" s="14">
        <v>78.02</v>
      </c>
      <c r="BR167" s="14">
        <v>80.92</v>
      </c>
      <c r="BS167" s="14">
        <v>82.74</v>
      </c>
      <c r="BT167" s="14">
        <v>84.4</v>
      </c>
      <c r="BU167" s="14">
        <v>85.14</v>
      </c>
      <c r="BV167" s="14">
        <v>84.69</v>
      </c>
      <c r="BW167" s="14">
        <v>82.34</v>
      </c>
      <c r="BX167" s="14">
        <v>80.459999999999994</v>
      </c>
      <c r="BY167" s="14">
        <v>77.83</v>
      </c>
      <c r="BZ167" s="14">
        <v>74.41</v>
      </c>
      <c r="CA167" s="14">
        <v>70.27</v>
      </c>
      <c r="CB167" s="14">
        <v>67.569999999999993</v>
      </c>
      <c r="CC167" s="14">
        <v>66.03</v>
      </c>
      <c r="CD167" s="14">
        <v>64.88</v>
      </c>
      <c r="CE167" s="14">
        <v>3571.8690000000001</v>
      </c>
      <c r="CF167" s="14">
        <v>2499.8690000000001</v>
      </c>
      <c r="CG167" s="14">
        <v>2142.5659999999998</v>
      </c>
      <c r="CH167" s="14">
        <v>1455.94</v>
      </c>
      <c r="CI167" s="14">
        <v>1483.223</v>
      </c>
      <c r="CJ167" s="14">
        <v>1245.819</v>
      </c>
      <c r="CK167" s="14">
        <v>1525.212</v>
      </c>
      <c r="CL167" s="14">
        <v>2903.0819999999999</v>
      </c>
      <c r="CM167" s="14">
        <v>2427.5219999999999</v>
      </c>
      <c r="CN167" s="14">
        <v>4446.4059999999999</v>
      </c>
      <c r="CO167" s="14">
        <v>6175.067</v>
      </c>
      <c r="CP167" s="14">
        <v>6992.3019999999997</v>
      </c>
      <c r="CQ167" s="14">
        <v>7492.5910000000003</v>
      </c>
      <c r="CR167" s="14">
        <v>7824.7979999999998</v>
      </c>
      <c r="CS167" s="14">
        <v>8440.3449999999993</v>
      </c>
      <c r="CT167" s="14">
        <v>9549.3240000000005</v>
      </c>
      <c r="CU167" s="14">
        <v>9792.74</v>
      </c>
      <c r="CV167" s="14">
        <v>9072.0750000000007</v>
      </c>
      <c r="CW167" s="14">
        <v>8293.33</v>
      </c>
      <c r="CX167" s="14">
        <v>7634.9830000000002</v>
      </c>
      <c r="CY167" s="14">
        <v>6487.4780000000001</v>
      </c>
      <c r="CZ167" s="14">
        <v>5590.8450000000003</v>
      </c>
      <c r="DA167" s="14">
        <v>5464.5050000000001</v>
      </c>
      <c r="DB167" s="14">
        <v>5626.6440000000002</v>
      </c>
      <c r="DC167" s="14">
        <v>7232.5559999999996</v>
      </c>
      <c r="DD167" s="14">
        <v>16</v>
      </c>
      <c r="DE167" s="14">
        <v>19</v>
      </c>
      <c r="DF167" s="27">
        <f t="shared" ca="1" si="2"/>
        <v>2524.7275000000027</v>
      </c>
      <c r="DG167" s="14">
        <v>0</v>
      </c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</row>
    <row r="168" spans="1:131" x14ac:dyDescent="0.25">
      <c r="A168" s="14" t="s">
        <v>64</v>
      </c>
      <c r="B168" s="14" t="s">
        <v>63</v>
      </c>
      <c r="C168" s="14" t="s">
        <v>37</v>
      </c>
      <c r="D168" s="14" t="s">
        <v>63</v>
      </c>
      <c r="E168" s="14" t="s">
        <v>63</v>
      </c>
      <c r="F168" s="14" t="s">
        <v>63</v>
      </c>
      <c r="G168" s="14" t="s">
        <v>192</v>
      </c>
      <c r="H168" s="1">
        <v>42185</v>
      </c>
      <c r="I168" s="14">
        <v>9008.9789999999994</v>
      </c>
      <c r="J168" s="14">
        <v>8474.2279999999992</v>
      </c>
      <c r="K168" s="14">
        <v>7907.9160000000002</v>
      </c>
      <c r="L168" s="14">
        <v>7785.0839999999998</v>
      </c>
      <c r="M168" s="14">
        <v>8035.7659999999996</v>
      </c>
      <c r="N168" s="14">
        <v>8657.1270000000004</v>
      </c>
      <c r="O168" s="14">
        <v>9873.3060000000005</v>
      </c>
      <c r="P168" s="14">
        <v>11125.46</v>
      </c>
      <c r="Q168" s="14">
        <v>12311.68</v>
      </c>
      <c r="R168" s="14">
        <v>14116.82</v>
      </c>
      <c r="S168" s="14">
        <v>15078.75</v>
      </c>
      <c r="T168" s="14">
        <v>15747.03</v>
      </c>
      <c r="U168" s="14">
        <v>16180.97</v>
      </c>
      <c r="V168" s="14">
        <v>15606.79</v>
      </c>
      <c r="W168" s="14">
        <v>15411.67</v>
      </c>
      <c r="X168" s="14">
        <v>14025.14</v>
      </c>
      <c r="Y168" s="14">
        <v>14029.5</v>
      </c>
      <c r="Z168" s="14">
        <v>13924.36</v>
      </c>
      <c r="AA168" s="14">
        <v>12772.41</v>
      </c>
      <c r="AB168" s="14">
        <v>13431.24</v>
      </c>
      <c r="AC168" s="14">
        <v>13229.69</v>
      </c>
      <c r="AD168" s="14">
        <v>12601.19</v>
      </c>
      <c r="AE168" s="14">
        <v>11244.84</v>
      </c>
      <c r="AF168" s="14">
        <v>10366.73</v>
      </c>
      <c r="AG168" s="14">
        <v>13687.85</v>
      </c>
      <c r="AH168" s="14">
        <v>9133.2019999999993</v>
      </c>
      <c r="AI168" s="14">
        <v>8598.44</v>
      </c>
      <c r="AJ168" s="14">
        <v>8032.2860000000001</v>
      </c>
      <c r="AK168" s="14">
        <v>7902.1909999999998</v>
      </c>
      <c r="AL168" s="14">
        <v>8094.2529999999997</v>
      </c>
      <c r="AM168" s="14">
        <v>8704.0830000000005</v>
      </c>
      <c r="AN168" s="14">
        <v>9897.9269999999997</v>
      </c>
      <c r="AO168" s="14">
        <v>11175.38</v>
      </c>
      <c r="AP168" s="14">
        <v>12297.76</v>
      </c>
      <c r="AQ168" s="14">
        <v>13974.27</v>
      </c>
      <c r="AR168" s="14">
        <v>14848.41</v>
      </c>
      <c r="AS168" s="14">
        <v>15491.57</v>
      </c>
      <c r="AT168" s="14">
        <v>15824.05</v>
      </c>
      <c r="AU168" s="14">
        <v>15897.06</v>
      </c>
      <c r="AV168" s="14">
        <v>16443.43</v>
      </c>
      <c r="AW168" s="14">
        <v>16360.46</v>
      </c>
      <c r="AX168" s="14">
        <v>16144.72</v>
      </c>
      <c r="AY168" s="14">
        <v>15597.55</v>
      </c>
      <c r="AZ168" s="14">
        <v>14351.09</v>
      </c>
      <c r="BA168" s="14">
        <v>13743</v>
      </c>
      <c r="BB168" s="14">
        <v>12987.51</v>
      </c>
      <c r="BC168" s="14">
        <v>12478.15</v>
      </c>
      <c r="BD168" s="14">
        <v>11397.91</v>
      </c>
      <c r="BE168" s="14">
        <v>10572.56</v>
      </c>
      <c r="BF168" s="14">
        <v>15622.74</v>
      </c>
      <c r="BG168" s="14">
        <v>66</v>
      </c>
      <c r="BH168" s="14">
        <v>64.86</v>
      </c>
      <c r="BI168" s="14">
        <v>64.3</v>
      </c>
      <c r="BJ168" s="14">
        <v>63.41</v>
      </c>
      <c r="BK168" s="14">
        <v>62.93</v>
      </c>
      <c r="BL168" s="14">
        <v>62.6</v>
      </c>
      <c r="BM168" s="14">
        <v>62.98</v>
      </c>
      <c r="BN168" s="14">
        <v>65.91</v>
      </c>
      <c r="BO168" s="14">
        <v>69.67</v>
      </c>
      <c r="BP168" s="14">
        <v>74.25</v>
      </c>
      <c r="BQ168" s="14">
        <v>78.900000000000006</v>
      </c>
      <c r="BR168" s="14">
        <v>82.73</v>
      </c>
      <c r="BS168" s="14">
        <v>86.86</v>
      </c>
      <c r="BT168" s="14">
        <v>89.46</v>
      </c>
      <c r="BU168" s="14">
        <v>91.32</v>
      </c>
      <c r="BV168" s="14">
        <v>92.66</v>
      </c>
      <c r="BW168" s="14">
        <v>92.41</v>
      </c>
      <c r="BX168" s="14">
        <v>90.96</v>
      </c>
      <c r="BY168" s="14">
        <v>88.31</v>
      </c>
      <c r="BZ168" s="14">
        <v>83.87</v>
      </c>
      <c r="CA168" s="14">
        <v>79.739999999999995</v>
      </c>
      <c r="CB168" s="14">
        <v>76.92</v>
      </c>
      <c r="CC168" s="14">
        <v>74.39</v>
      </c>
      <c r="CD168" s="14">
        <v>72.56</v>
      </c>
      <c r="CE168" s="14">
        <v>3807.1579999999999</v>
      </c>
      <c r="CF168" s="14">
        <v>2564.79</v>
      </c>
      <c r="CG168" s="14">
        <v>2118.25</v>
      </c>
      <c r="CH168" s="14">
        <v>1403.624</v>
      </c>
      <c r="CI168" s="14">
        <v>1427.8309999999999</v>
      </c>
      <c r="CJ168" s="14">
        <v>1213.1600000000001</v>
      </c>
      <c r="CK168" s="14">
        <v>1408.598</v>
      </c>
      <c r="CL168" s="14">
        <v>2208.873</v>
      </c>
      <c r="CM168" s="14">
        <v>2086.0390000000002</v>
      </c>
      <c r="CN168" s="14">
        <v>3786.8339999999998</v>
      </c>
      <c r="CO168" s="14">
        <v>5378.375</v>
      </c>
      <c r="CP168" s="14">
        <v>6482.6859999999997</v>
      </c>
      <c r="CQ168" s="14">
        <v>6709.259</v>
      </c>
      <c r="CR168" s="14">
        <v>8166.7460000000001</v>
      </c>
      <c r="CS168" s="14">
        <v>10512.63</v>
      </c>
      <c r="CT168" s="14">
        <v>10526.59</v>
      </c>
      <c r="CU168" s="14">
        <v>9920.4159999999993</v>
      </c>
      <c r="CV168" s="14">
        <v>9012.1229999999996</v>
      </c>
      <c r="CW168" s="14">
        <v>8546.7810000000009</v>
      </c>
      <c r="CX168" s="14">
        <v>7462.4470000000001</v>
      </c>
      <c r="CY168" s="14">
        <v>6574.9269999999997</v>
      </c>
      <c r="CZ168" s="14">
        <v>6489.0439999999999</v>
      </c>
      <c r="DA168" s="14">
        <v>6624.393</v>
      </c>
      <c r="DB168" s="14">
        <v>7024.5659999999998</v>
      </c>
      <c r="DC168" s="14">
        <v>7500.4549999999999</v>
      </c>
      <c r="DD168" s="14">
        <v>16</v>
      </c>
      <c r="DE168" s="14">
        <v>19</v>
      </c>
      <c r="DF168" s="27">
        <f t="shared" ca="1" si="2"/>
        <v>2448.6875</v>
      </c>
      <c r="DG168" s="14">
        <v>0</v>
      </c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</row>
    <row r="169" spans="1:131" x14ac:dyDescent="0.25">
      <c r="A169" s="14" t="s">
        <v>64</v>
      </c>
      <c r="B169" s="14" t="s">
        <v>63</v>
      </c>
      <c r="C169" s="14" t="s">
        <v>37</v>
      </c>
      <c r="D169" s="14" t="s">
        <v>63</v>
      </c>
      <c r="E169" s="14" t="s">
        <v>63</v>
      </c>
      <c r="F169" s="14" t="s">
        <v>63</v>
      </c>
      <c r="G169" s="14" t="s">
        <v>192</v>
      </c>
      <c r="H169" s="1">
        <v>42186</v>
      </c>
      <c r="I169" s="14">
        <v>9747.6640000000007</v>
      </c>
      <c r="J169" s="14">
        <v>9107.2720000000008</v>
      </c>
      <c r="K169" s="14">
        <v>8564.2289999999994</v>
      </c>
      <c r="L169" s="14">
        <v>8227.1610000000001</v>
      </c>
      <c r="M169" s="14">
        <v>8441.5580000000009</v>
      </c>
      <c r="N169" s="14">
        <v>9058.2170000000006</v>
      </c>
      <c r="O169" s="14">
        <v>10008.94</v>
      </c>
      <c r="P169" s="14">
        <v>11082.28</v>
      </c>
      <c r="Q169" s="14">
        <v>12580.64</v>
      </c>
      <c r="R169" s="14">
        <v>13907.82</v>
      </c>
      <c r="S169" s="14">
        <v>14884.42</v>
      </c>
      <c r="T169" s="14">
        <v>15318.28</v>
      </c>
      <c r="U169" s="14">
        <v>15425.96</v>
      </c>
      <c r="V169" s="14">
        <v>14323.32</v>
      </c>
      <c r="W169" s="14">
        <v>13965.6</v>
      </c>
      <c r="X169" s="14">
        <v>12865.17</v>
      </c>
      <c r="Y169" s="14">
        <v>12683.85</v>
      </c>
      <c r="Z169" s="14">
        <v>12336.17</v>
      </c>
      <c r="AA169" s="14">
        <v>11368.09</v>
      </c>
      <c r="AB169" s="14">
        <v>11884.47</v>
      </c>
      <c r="AC169" s="14">
        <v>12393.39</v>
      </c>
      <c r="AD169" s="14">
        <v>12111.14</v>
      </c>
      <c r="AE169" s="14">
        <v>11268.51</v>
      </c>
      <c r="AF169" s="14">
        <v>10489.38</v>
      </c>
      <c r="AG169" s="14">
        <v>12313.32</v>
      </c>
      <c r="AH169" s="14">
        <v>9798.134</v>
      </c>
      <c r="AI169" s="14">
        <v>9175.6759999999995</v>
      </c>
      <c r="AJ169" s="14">
        <v>8616.5930000000008</v>
      </c>
      <c r="AK169" s="14">
        <v>8267.1239999999998</v>
      </c>
      <c r="AL169" s="14">
        <v>8508.6209999999992</v>
      </c>
      <c r="AM169" s="14">
        <v>9072.8029999999999</v>
      </c>
      <c r="AN169" s="14">
        <v>9993.1029999999992</v>
      </c>
      <c r="AO169" s="14">
        <v>11167.91</v>
      </c>
      <c r="AP169" s="14">
        <v>12598.14</v>
      </c>
      <c r="AQ169" s="14">
        <v>13836.94</v>
      </c>
      <c r="AR169" s="14">
        <v>14721.02</v>
      </c>
      <c r="AS169" s="14">
        <v>15101.17</v>
      </c>
      <c r="AT169" s="14">
        <v>15226.04</v>
      </c>
      <c r="AU169" s="14">
        <v>15094.79</v>
      </c>
      <c r="AV169" s="14">
        <v>15276.41</v>
      </c>
      <c r="AW169" s="14">
        <v>15318.84</v>
      </c>
      <c r="AX169" s="14">
        <v>14811.18</v>
      </c>
      <c r="AY169" s="14">
        <v>14318.34</v>
      </c>
      <c r="AZ169" s="14">
        <v>13452.75</v>
      </c>
      <c r="BA169" s="14">
        <v>12459.07</v>
      </c>
      <c r="BB169" s="14">
        <v>12295.31</v>
      </c>
      <c r="BC169" s="14">
        <v>12084.5</v>
      </c>
      <c r="BD169" s="14">
        <v>11354.15</v>
      </c>
      <c r="BE169" s="14">
        <v>10644.22</v>
      </c>
      <c r="BF169" s="14">
        <v>14548.23</v>
      </c>
      <c r="BG169" s="14">
        <v>70.170209999999997</v>
      </c>
      <c r="BH169" s="14">
        <v>68.478719999999996</v>
      </c>
      <c r="BI169" s="14">
        <v>66.808509999999998</v>
      </c>
      <c r="BJ169" s="14">
        <v>65.904259999999994</v>
      </c>
      <c r="BK169" s="14">
        <v>65.297870000000003</v>
      </c>
      <c r="BL169" s="14">
        <v>64.627660000000006</v>
      </c>
      <c r="BM169" s="14">
        <v>65</v>
      </c>
      <c r="BN169" s="14">
        <v>67.042559999999995</v>
      </c>
      <c r="BO169" s="14">
        <v>70.702129999999997</v>
      </c>
      <c r="BP169" s="14">
        <v>74.989360000000005</v>
      </c>
      <c r="BQ169" s="14">
        <v>79.361699999999999</v>
      </c>
      <c r="BR169" s="14">
        <v>83.095740000000006</v>
      </c>
      <c r="BS169" s="14">
        <v>83.882980000000003</v>
      </c>
      <c r="BT169" s="14">
        <v>84.468090000000004</v>
      </c>
      <c r="BU169" s="14">
        <v>84.563829999999996</v>
      </c>
      <c r="BV169" s="14">
        <v>85.021280000000004</v>
      </c>
      <c r="BW169" s="14">
        <v>84.702129999999997</v>
      </c>
      <c r="BX169" s="14">
        <v>82.5</v>
      </c>
      <c r="BY169" s="14">
        <v>80.042559999999995</v>
      </c>
      <c r="BZ169" s="14">
        <v>77.808509999999998</v>
      </c>
      <c r="CA169" s="14">
        <v>76</v>
      </c>
      <c r="CB169" s="14">
        <v>74.744680000000002</v>
      </c>
      <c r="CC169" s="14">
        <v>72.521280000000004</v>
      </c>
      <c r="CD169" s="14">
        <v>70.787229999999994</v>
      </c>
      <c r="CE169" s="14">
        <v>4755.9170000000004</v>
      </c>
      <c r="CF169" s="14">
        <v>3395.3629999999998</v>
      </c>
      <c r="CG169" s="14">
        <v>2575.991</v>
      </c>
      <c r="CH169" s="14">
        <v>1963.9690000000001</v>
      </c>
      <c r="CI169" s="14">
        <v>1739.4390000000001</v>
      </c>
      <c r="CJ169" s="14">
        <v>1826.9480000000001</v>
      </c>
      <c r="CK169" s="14">
        <v>2056.2750000000001</v>
      </c>
      <c r="CL169" s="14">
        <v>2537.7109999999998</v>
      </c>
      <c r="CM169" s="14">
        <v>2018.8330000000001</v>
      </c>
      <c r="CN169" s="14">
        <v>3216.55</v>
      </c>
      <c r="CO169" s="14">
        <v>5185.3559999999998</v>
      </c>
      <c r="CP169" s="14">
        <v>6785.3320000000003</v>
      </c>
      <c r="CQ169" s="14">
        <v>6774.6689999999999</v>
      </c>
      <c r="CR169" s="14">
        <v>7899.7920000000004</v>
      </c>
      <c r="CS169" s="14">
        <v>9453.527</v>
      </c>
      <c r="CT169" s="14">
        <v>10446.39</v>
      </c>
      <c r="CU169" s="14">
        <v>10295.67</v>
      </c>
      <c r="CV169" s="14">
        <v>10182.27</v>
      </c>
      <c r="CW169" s="14">
        <v>8601.0059999999994</v>
      </c>
      <c r="CX169" s="14">
        <v>6422.549</v>
      </c>
      <c r="CY169" s="14">
        <v>5286.768</v>
      </c>
      <c r="CZ169" s="14">
        <v>5256.6040000000003</v>
      </c>
      <c r="DA169" s="14">
        <v>4943.3010000000004</v>
      </c>
      <c r="DB169" s="14">
        <v>5187.5950000000003</v>
      </c>
      <c r="DC169" s="14">
        <v>8144.433</v>
      </c>
      <c r="DD169" s="14">
        <v>16</v>
      </c>
      <c r="DE169" s="14">
        <v>19</v>
      </c>
      <c r="DF169" s="27">
        <f t="shared" ca="1" si="2"/>
        <v>2617.8725000000013</v>
      </c>
      <c r="DG169" s="14">
        <v>0</v>
      </c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</row>
    <row r="170" spans="1:131" x14ac:dyDescent="0.25">
      <c r="A170" s="14" t="s">
        <v>64</v>
      </c>
      <c r="B170" s="14" t="s">
        <v>63</v>
      </c>
      <c r="C170" s="14" t="s">
        <v>37</v>
      </c>
      <c r="D170" s="14" t="s">
        <v>63</v>
      </c>
      <c r="E170" s="14" t="s">
        <v>63</v>
      </c>
      <c r="F170" s="14" t="s">
        <v>63</v>
      </c>
      <c r="G170" s="14" t="s">
        <v>192</v>
      </c>
      <c r="H170" s="1">
        <v>42201</v>
      </c>
      <c r="I170" s="14">
        <v>7362.3159999999998</v>
      </c>
      <c r="J170" s="14">
        <v>6921.4780000000001</v>
      </c>
      <c r="K170" s="14">
        <v>6506.5389999999998</v>
      </c>
      <c r="L170" s="14">
        <v>6305.4639999999999</v>
      </c>
      <c r="M170" s="14">
        <v>6589.7879999999996</v>
      </c>
      <c r="N170" s="14">
        <v>7254.6440000000002</v>
      </c>
      <c r="O170" s="14">
        <v>8191.4319999999998</v>
      </c>
      <c r="P170" s="14">
        <v>9193.6560000000009</v>
      </c>
      <c r="Q170" s="14">
        <v>10149.41</v>
      </c>
      <c r="R170" s="14">
        <v>10998.67</v>
      </c>
      <c r="S170" s="14">
        <v>11607.55</v>
      </c>
      <c r="T170" s="14">
        <v>11900.25</v>
      </c>
      <c r="U170" s="14">
        <v>12097.26</v>
      </c>
      <c r="V170" s="14">
        <v>12232.01</v>
      </c>
      <c r="W170" s="14">
        <v>12365.11</v>
      </c>
      <c r="X170" s="14">
        <v>12042.77</v>
      </c>
      <c r="Y170" s="14">
        <v>10786.25</v>
      </c>
      <c r="Z170" s="14">
        <v>10872.24</v>
      </c>
      <c r="AA170" s="14">
        <v>10007.99</v>
      </c>
      <c r="AB170" s="14">
        <v>10059.23</v>
      </c>
      <c r="AC170" s="14">
        <v>9649.0030000000006</v>
      </c>
      <c r="AD170" s="14">
        <v>9381.4040000000005</v>
      </c>
      <c r="AE170" s="14">
        <v>8585.0889999999999</v>
      </c>
      <c r="AF170" s="14">
        <v>8194.9509999999991</v>
      </c>
      <c r="AG170" s="14">
        <v>10555.49</v>
      </c>
      <c r="AH170" s="14">
        <v>7307.1229999999996</v>
      </c>
      <c r="AI170" s="14">
        <v>6892.3130000000001</v>
      </c>
      <c r="AJ170" s="14">
        <v>6525.5159999999996</v>
      </c>
      <c r="AK170" s="14">
        <v>6396.2439999999997</v>
      </c>
      <c r="AL170" s="14">
        <v>6635.9960000000001</v>
      </c>
      <c r="AM170" s="14">
        <v>7273.7070000000003</v>
      </c>
      <c r="AN170" s="14">
        <v>8319.9760000000006</v>
      </c>
      <c r="AO170" s="14">
        <v>9241.3799999999992</v>
      </c>
      <c r="AP170" s="14">
        <v>10003.02</v>
      </c>
      <c r="AQ170" s="14">
        <v>10895.22</v>
      </c>
      <c r="AR170" s="14">
        <v>11428.75</v>
      </c>
      <c r="AS170" s="14">
        <v>11628.45</v>
      </c>
      <c r="AT170" s="14">
        <v>11855.61</v>
      </c>
      <c r="AU170" s="14">
        <v>12018.13</v>
      </c>
      <c r="AV170" s="14">
        <v>11975.08</v>
      </c>
      <c r="AW170" s="14">
        <v>11884.55</v>
      </c>
      <c r="AX170" s="14">
        <v>11514.6</v>
      </c>
      <c r="AY170" s="14">
        <v>11142.37</v>
      </c>
      <c r="AZ170" s="14">
        <v>10211.27</v>
      </c>
      <c r="BA170" s="14">
        <v>9803.4590000000007</v>
      </c>
      <c r="BB170" s="14">
        <v>9463.3919999999998</v>
      </c>
      <c r="BC170" s="14">
        <v>9193.0560000000005</v>
      </c>
      <c r="BD170" s="14">
        <v>8597.7160000000003</v>
      </c>
      <c r="BE170" s="14">
        <v>8087.2079999999996</v>
      </c>
      <c r="BF170" s="14">
        <v>10965.66</v>
      </c>
      <c r="BG170" s="14">
        <v>63.382350000000002</v>
      </c>
      <c r="BH170" s="14">
        <v>62.691180000000003</v>
      </c>
      <c r="BI170" s="14">
        <v>62.25</v>
      </c>
      <c r="BJ170" s="14">
        <v>61.617649999999998</v>
      </c>
      <c r="BK170" s="14">
        <v>61.235289999999999</v>
      </c>
      <c r="BL170" s="14">
        <v>61.205880000000001</v>
      </c>
      <c r="BM170" s="14">
        <v>61.235289999999999</v>
      </c>
      <c r="BN170" s="14">
        <v>62.794119999999999</v>
      </c>
      <c r="BO170" s="14">
        <v>64.867649999999998</v>
      </c>
      <c r="BP170" s="14">
        <v>67.897059999999996</v>
      </c>
      <c r="BQ170" s="14">
        <v>71.544120000000007</v>
      </c>
      <c r="BR170" s="14">
        <v>74.529409999999999</v>
      </c>
      <c r="BS170" s="14">
        <v>77.764709999999994</v>
      </c>
      <c r="BT170" s="14">
        <v>80.544120000000007</v>
      </c>
      <c r="BU170" s="14">
        <v>80.161770000000004</v>
      </c>
      <c r="BV170" s="14">
        <v>78.573530000000005</v>
      </c>
      <c r="BW170" s="14">
        <v>77.176469999999995</v>
      </c>
      <c r="BX170" s="14">
        <v>75.779409999999999</v>
      </c>
      <c r="BY170" s="14">
        <v>74.294120000000007</v>
      </c>
      <c r="BZ170" s="14">
        <v>71.014709999999994</v>
      </c>
      <c r="CA170" s="14">
        <v>67.661770000000004</v>
      </c>
      <c r="CB170" s="14">
        <v>65.735290000000006</v>
      </c>
      <c r="CC170" s="14">
        <v>64.676469999999995</v>
      </c>
      <c r="CD170" s="14">
        <v>63.617649999999998</v>
      </c>
      <c r="CE170" s="14">
        <v>9925.1640000000007</v>
      </c>
      <c r="CF170" s="14">
        <v>7251.9449999999997</v>
      </c>
      <c r="CG170" s="14">
        <v>5951.4750000000004</v>
      </c>
      <c r="CH170" s="14">
        <v>5209.732</v>
      </c>
      <c r="CI170" s="14">
        <v>5005.3490000000002</v>
      </c>
      <c r="CJ170" s="14">
        <v>4841.47</v>
      </c>
      <c r="CK170" s="14">
        <v>5900.933</v>
      </c>
      <c r="CL170" s="14">
        <v>10577.55</v>
      </c>
      <c r="CM170" s="14">
        <v>7714.3289999999997</v>
      </c>
      <c r="CN170" s="14">
        <v>13708.74</v>
      </c>
      <c r="CO170" s="14">
        <v>19929.05</v>
      </c>
      <c r="CP170" s="14">
        <v>24432.82</v>
      </c>
      <c r="CQ170" s="14">
        <v>25543.56</v>
      </c>
      <c r="CR170" s="14">
        <v>25658.400000000001</v>
      </c>
      <c r="CS170" s="14">
        <v>27723.26</v>
      </c>
      <c r="CT170" s="14">
        <v>29544.880000000001</v>
      </c>
      <c r="CU170" s="14">
        <v>26501.06</v>
      </c>
      <c r="CV170" s="14">
        <v>23591.83</v>
      </c>
      <c r="CW170" s="14">
        <v>20435.52</v>
      </c>
      <c r="CX170" s="14">
        <v>18612.3</v>
      </c>
      <c r="CY170" s="14">
        <v>16840.66</v>
      </c>
      <c r="CZ170" s="14">
        <v>15475.01</v>
      </c>
      <c r="DA170" s="14">
        <v>15066.01</v>
      </c>
      <c r="DB170" s="14">
        <v>14019.29</v>
      </c>
      <c r="DC170" s="14">
        <v>19113.02</v>
      </c>
      <c r="DD170" s="14">
        <v>17</v>
      </c>
      <c r="DE170" s="14">
        <v>19</v>
      </c>
      <c r="DF170" s="27">
        <f t="shared" ca="1" si="2"/>
        <v>958.34666666666942</v>
      </c>
      <c r="DG170" s="14">
        <v>0</v>
      </c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</row>
    <row r="171" spans="1:131" x14ac:dyDescent="0.25">
      <c r="A171" s="14" t="s">
        <v>64</v>
      </c>
      <c r="B171" s="14" t="s">
        <v>63</v>
      </c>
      <c r="C171" s="14" t="s">
        <v>37</v>
      </c>
      <c r="D171" s="14" t="s">
        <v>63</v>
      </c>
      <c r="E171" s="14" t="s">
        <v>63</v>
      </c>
      <c r="F171" s="14" t="s">
        <v>63</v>
      </c>
      <c r="G171" s="14" t="s">
        <v>192</v>
      </c>
      <c r="H171" s="1">
        <v>42213</v>
      </c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D171" s="14">
        <v>16</v>
      </c>
      <c r="DE171" s="14">
        <v>19</v>
      </c>
      <c r="DF171" s="27">
        <f t="shared" ca="1" si="2"/>
        <v>0</v>
      </c>
      <c r="DG171" s="14">
        <v>1</v>
      </c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</row>
    <row r="172" spans="1:131" x14ac:dyDescent="0.25">
      <c r="A172" s="14" t="s">
        <v>64</v>
      </c>
      <c r="B172" s="14" t="s">
        <v>63</v>
      </c>
      <c r="C172" s="14" t="s">
        <v>37</v>
      </c>
      <c r="D172" s="14" t="s">
        <v>63</v>
      </c>
      <c r="E172" s="14" t="s">
        <v>63</v>
      </c>
      <c r="F172" s="14" t="s">
        <v>63</v>
      </c>
      <c r="G172" s="14" t="s">
        <v>192</v>
      </c>
      <c r="H172" s="1">
        <v>42214</v>
      </c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D172" s="14">
        <v>16</v>
      </c>
      <c r="DE172" s="14">
        <v>19</v>
      </c>
      <c r="DF172" s="27">
        <f t="shared" ca="1" si="2"/>
        <v>0</v>
      </c>
      <c r="DG172" s="14">
        <v>1</v>
      </c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</row>
    <row r="173" spans="1:131" x14ac:dyDescent="0.25">
      <c r="A173" s="14" t="s">
        <v>64</v>
      </c>
      <c r="B173" s="14" t="s">
        <v>63</v>
      </c>
      <c r="C173" s="14" t="s">
        <v>37</v>
      </c>
      <c r="D173" s="14" t="s">
        <v>63</v>
      </c>
      <c r="E173" s="14" t="s">
        <v>63</v>
      </c>
      <c r="F173" s="14" t="s">
        <v>63</v>
      </c>
      <c r="G173" s="14" t="s">
        <v>192</v>
      </c>
      <c r="H173" s="1">
        <v>42215</v>
      </c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D173" s="14">
        <v>16</v>
      </c>
      <c r="DE173" s="14">
        <v>19</v>
      </c>
      <c r="DF173" s="27">
        <f t="shared" ca="1" si="2"/>
        <v>0</v>
      </c>
      <c r="DG173" s="14">
        <v>1</v>
      </c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</row>
    <row r="174" spans="1:131" x14ac:dyDescent="0.25">
      <c r="A174" s="14" t="s">
        <v>64</v>
      </c>
      <c r="B174" s="14" t="s">
        <v>63</v>
      </c>
      <c r="C174" s="14" t="s">
        <v>37</v>
      </c>
      <c r="D174" s="14" t="s">
        <v>63</v>
      </c>
      <c r="E174" s="14" t="s">
        <v>63</v>
      </c>
      <c r="F174" s="14" t="s">
        <v>63</v>
      </c>
      <c r="G174" s="14" t="s">
        <v>192</v>
      </c>
      <c r="H174" s="1">
        <v>42233</v>
      </c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D174" s="14">
        <v>16</v>
      </c>
      <c r="DE174" s="14">
        <v>19</v>
      </c>
      <c r="DF174" s="27">
        <f t="shared" ca="1" si="2"/>
        <v>0</v>
      </c>
      <c r="DG174" s="14">
        <v>1</v>
      </c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</row>
    <row r="175" spans="1:131" x14ac:dyDescent="0.25">
      <c r="A175" s="14" t="s">
        <v>64</v>
      </c>
      <c r="B175" s="14" t="s">
        <v>63</v>
      </c>
      <c r="C175" s="14" t="s">
        <v>37</v>
      </c>
      <c r="D175" s="14" t="s">
        <v>63</v>
      </c>
      <c r="E175" s="14" t="s">
        <v>63</v>
      </c>
      <c r="F175" s="14" t="s">
        <v>63</v>
      </c>
      <c r="G175" s="14" t="s">
        <v>192</v>
      </c>
      <c r="H175" s="1">
        <v>42234</v>
      </c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D175" s="14">
        <v>16</v>
      </c>
      <c r="DE175" s="14">
        <v>19</v>
      </c>
      <c r="DF175" s="27">
        <f t="shared" ca="1" si="2"/>
        <v>0</v>
      </c>
      <c r="DG175" s="14">
        <v>1</v>
      </c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</row>
    <row r="176" spans="1:131" x14ac:dyDescent="0.25">
      <c r="A176" s="14" t="s">
        <v>64</v>
      </c>
      <c r="B176" s="14" t="s">
        <v>63</v>
      </c>
      <c r="C176" s="14" t="s">
        <v>37</v>
      </c>
      <c r="D176" s="14" t="s">
        <v>63</v>
      </c>
      <c r="E176" s="14" t="s">
        <v>63</v>
      </c>
      <c r="F176" s="14" t="s">
        <v>63</v>
      </c>
      <c r="G176" s="14" t="s">
        <v>192</v>
      </c>
      <c r="H176" s="1">
        <v>42242</v>
      </c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D176" s="14">
        <v>16</v>
      </c>
      <c r="DE176" s="14">
        <v>19</v>
      </c>
      <c r="DF176" s="27">
        <f t="shared" ca="1" si="2"/>
        <v>0</v>
      </c>
      <c r="DG176" s="14">
        <v>1</v>
      </c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</row>
    <row r="177" spans="1:131" x14ac:dyDescent="0.25">
      <c r="A177" s="14" t="s">
        <v>64</v>
      </c>
      <c r="B177" s="14" t="s">
        <v>63</v>
      </c>
      <c r="C177" s="14" t="s">
        <v>37</v>
      </c>
      <c r="D177" s="14" t="s">
        <v>63</v>
      </c>
      <c r="E177" s="14" t="s">
        <v>63</v>
      </c>
      <c r="F177" s="14" t="s">
        <v>63</v>
      </c>
      <c r="G177" s="14" t="s">
        <v>192</v>
      </c>
      <c r="H177" s="1">
        <v>42243</v>
      </c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D177" s="14">
        <v>16</v>
      </c>
      <c r="DE177" s="14">
        <v>19</v>
      </c>
      <c r="DF177" s="27">
        <f t="shared" ca="1" si="2"/>
        <v>0</v>
      </c>
      <c r="DG177" s="14">
        <v>1</v>
      </c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</row>
    <row r="178" spans="1:131" x14ac:dyDescent="0.25">
      <c r="A178" s="14" t="s">
        <v>64</v>
      </c>
      <c r="B178" s="14" t="s">
        <v>63</v>
      </c>
      <c r="C178" s="14" t="s">
        <v>37</v>
      </c>
      <c r="D178" s="14" t="s">
        <v>63</v>
      </c>
      <c r="E178" s="14" t="s">
        <v>63</v>
      </c>
      <c r="F178" s="14" t="s">
        <v>63</v>
      </c>
      <c r="G178" s="14" t="s">
        <v>192</v>
      </c>
      <c r="H178" s="1">
        <v>42256</v>
      </c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D178" s="14">
        <v>16</v>
      </c>
      <c r="DE178" s="14">
        <v>19</v>
      </c>
      <c r="DF178" s="27">
        <f t="shared" ca="1" si="2"/>
        <v>0</v>
      </c>
      <c r="DG178" s="14">
        <v>1</v>
      </c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</row>
    <row r="179" spans="1:131" x14ac:dyDescent="0.25">
      <c r="A179" s="14" t="s">
        <v>64</v>
      </c>
      <c r="B179" s="14" t="s">
        <v>63</v>
      </c>
      <c r="C179" s="14" t="s">
        <v>37</v>
      </c>
      <c r="D179" s="14" t="s">
        <v>63</v>
      </c>
      <c r="E179" s="14" t="s">
        <v>63</v>
      </c>
      <c r="F179" s="14" t="s">
        <v>63</v>
      </c>
      <c r="G179" s="14" t="s">
        <v>192</v>
      </c>
      <c r="H179" s="1">
        <v>42257</v>
      </c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D179" s="14">
        <v>16</v>
      </c>
      <c r="DE179" s="14">
        <v>19</v>
      </c>
      <c r="DF179" s="27">
        <f t="shared" ca="1" si="2"/>
        <v>0</v>
      </c>
      <c r="DG179" s="14">
        <v>1</v>
      </c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</row>
    <row r="180" spans="1:131" x14ac:dyDescent="0.25">
      <c r="A180" s="14" t="s">
        <v>64</v>
      </c>
      <c r="B180" s="14" t="s">
        <v>63</v>
      </c>
      <c r="C180" s="14" t="s">
        <v>37</v>
      </c>
      <c r="D180" s="14" t="s">
        <v>63</v>
      </c>
      <c r="E180" s="14" t="s">
        <v>63</v>
      </c>
      <c r="F180" s="14" t="s">
        <v>63</v>
      </c>
      <c r="G180" s="14" t="s">
        <v>192</v>
      </c>
      <c r="H180" s="1">
        <v>42258</v>
      </c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D180" s="14">
        <v>16</v>
      </c>
      <c r="DE180" s="14">
        <v>19</v>
      </c>
      <c r="DF180" s="27">
        <f t="shared" ca="1" si="2"/>
        <v>0</v>
      </c>
      <c r="DG180" s="14">
        <v>1</v>
      </c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4"/>
      <c r="DX180" s="14"/>
      <c r="DY180" s="14"/>
      <c r="DZ180" s="14"/>
      <c r="EA180" s="14"/>
    </row>
    <row r="181" spans="1:131" x14ac:dyDescent="0.25">
      <c r="A181" s="14" t="s">
        <v>64</v>
      </c>
      <c r="B181" s="14" t="s">
        <v>63</v>
      </c>
      <c r="C181" s="14" t="s">
        <v>37</v>
      </c>
      <c r="D181" s="14" t="s">
        <v>63</v>
      </c>
      <c r="E181" s="14" t="s">
        <v>63</v>
      </c>
      <c r="F181" s="14" t="s">
        <v>63</v>
      </c>
      <c r="G181" s="14" t="s">
        <v>192</v>
      </c>
      <c r="H181" s="1" t="s">
        <v>181</v>
      </c>
      <c r="I181" s="14">
        <v>11810.43</v>
      </c>
      <c r="J181" s="14">
        <v>11014.26</v>
      </c>
      <c r="K181" s="14">
        <v>10332.73</v>
      </c>
      <c r="L181" s="14">
        <v>10100.76</v>
      </c>
      <c r="M181" s="14">
        <v>10456.77</v>
      </c>
      <c r="N181" s="14">
        <v>11142.32</v>
      </c>
      <c r="O181" s="14">
        <v>12285.97</v>
      </c>
      <c r="P181" s="14">
        <v>13591.15</v>
      </c>
      <c r="Q181" s="14">
        <v>14970.78</v>
      </c>
      <c r="R181" s="14">
        <v>16640.400000000001</v>
      </c>
      <c r="S181" s="14">
        <v>17841.55</v>
      </c>
      <c r="T181" s="14">
        <v>18514.21</v>
      </c>
      <c r="U181" s="14">
        <v>18968.32</v>
      </c>
      <c r="V181" s="14">
        <v>18603.150000000001</v>
      </c>
      <c r="W181" s="14">
        <v>17468.16</v>
      </c>
      <c r="X181" s="14">
        <v>15161.64</v>
      </c>
      <c r="Y181" s="14">
        <v>15102.8</v>
      </c>
      <c r="Z181" s="14">
        <v>14809.85</v>
      </c>
      <c r="AA181" s="14">
        <v>13699.02</v>
      </c>
      <c r="AB181" s="14">
        <v>15834.11</v>
      </c>
      <c r="AC181" s="14">
        <v>15730.04</v>
      </c>
      <c r="AD181" s="14">
        <v>14989.76</v>
      </c>
      <c r="AE181" s="14">
        <v>13847.92</v>
      </c>
      <c r="AF181" s="14">
        <v>12952.01</v>
      </c>
      <c r="AG181" s="14">
        <v>14693.33</v>
      </c>
      <c r="AH181" s="14">
        <v>11881.52</v>
      </c>
      <c r="AI181" s="14">
        <v>11065.02</v>
      </c>
      <c r="AJ181" s="14">
        <v>10440.39</v>
      </c>
      <c r="AK181" s="14">
        <v>10190.969999999999</v>
      </c>
      <c r="AL181" s="14">
        <v>10491.09</v>
      </c>
      <c r="AM181" s="14">
        <v>11170.62</v>
      </c>
      <c r="AN181" s="14">
        <v>12329.2</v>
      </c>
      <c r="AO181" s="14">
        <v>13618.95</v>
      </c>
      <c r="AP181" s="14">
        <v>15012.45</v>
      </c>
      <c r="AQ181" s="14">
        <v>16577.509999999998</v>
      </c>
      <c r="AR181" s="14">
        <v>17679.189999999999</v>
      </c>
      <c r="AS181" s="14">
        <v>18265.46</v>
      </c>
      <c r="AT181" s="14">
        <v>18693.93</v>
      </c>
      <c r="AU181" s="14">
        <v>19020.259999999998</v>
      </c>
      <c r="AV181" s="14">
        <v>19196.22</v>
      </c>
      <c r="AW181" s="14">
        <v>19145.2</v>
      </c>
      <c r="AX181" s="14">
        <v>18808.25</v>
      </c>
      <c r="AY181" s="14">
        <v>18160.240000000002</v>
      </c>
      <c r="AZ181" s="14">
        <v>16967.43</v>
      </c>
      <c r="BA181" s="14">
        <v>16323.07</v>
      </c>
      <c r="BB181" s="14">
        <v>15700.24</v>
      </c>
      <c r="BC181" s="14">
        <v>15061.47</v>
      </c>
      <c r="BD181" s="14">
        <v>14024.64</v>
      </c>
      <c r="BE181" s="14">
        <v>13180.7</v>
      </c>
      <c r="BF181" s="14">
        <v>18280.400000000001</v>
      </c>
      <c r="BG181" s="14">
        <v>69.041659999999993</v>
      </c>
      <c r="BH181" s="14">
        <v>67.803139999999999</v>
      </c>
      <c r="BI181" s="14">
        <v>66.683980000000005</v>
      </c>
      <c r="BJ181" s="14">
        <v>65.644040000000004</v>
      </c>
      <c r="BK181" s="14">
        <v>64.931920000000005</v>
      </c>
      <c r="BL181" s="14">
        <v>64.240380000000002</v>
      </c>
      <c r="BM181" s="14">
        <v>64.380120000000005</v>
      </c>
      <c r="BN181" s="14">
        <v>66.853380000000001</v>
      </c>
      <c r="BO181" s="14">
        <v>70.396550000000005</v>
      </c>
      <c r="BP181" s="14">
        <v>74.267240000000001</v>
      </c>
      <c r="BQ181" s="14">
        <v>78.237359999999995</v>
      </c>
      <c r="BR181" s="14">
        <v>81.72157</v>
      </c>
      <c r="BS181" s="14">
        <v>84.566310000000001</v>
      </c>
      <c r="BT181" s="14">
        <v>86.841149999999999</v>
      </c>
      <c r="BU181" s="14">
        <v>88.029210000000006</v>
      </c>
      <c r="BV181" s="14">
        <v>88.380240000000001</v>
      </c>
      <c r="BW181" s="14">
        <v>87.667609999999996</v>
      </c>
      <c r="BX181" s="14">
        <v>85.955690000000004</v>
      </c>
      <c r="BY181" s="14">
        <v>83.286869999999993</v>
      </c>
      <c r="BZ181" s="14">
        <v>79.497619999999998</v>
      </c>
      <c r="CA181" s="14">
        <v>75.749470000000002</v>
      </c>
      <c r="CB181" s="14">
        <v>73.227549999999994</v>
      </c>
      <c r="CC181" s="14">
        <v>71.218170000000001</v>
      </c>
      <c r="CD181" s="14">
        <v>69.869969999999995</v>
      </c>
      <c r="CE181" s="14">
        <v>348.8159</v>
      </c>
      <c r="CF181" s="14">
        <v>374.21080000000001</v>
      </c>
      <c r="CG181" s="14">
        <v>255.49549999999999</v>
      </c>
      <c r="CH181" s="14">
        <v>209.80019999999999</v>
      </c>
      <c r="CI181" s="14">
        <v>192.8827</v>
      </c>
      <c r="CJ181" s="14">
        <v>185.04300000000001</v>
      </c>
      <c r="CK181" s="14">
        <v>212.36330000000001</v>
      </c>
      <c r="CL181" s="14">
        <v>334.8322</v>
      </c>
      <c r="CM181" s="14">
        <v>259.20479999999998</v>
      </c>
      <c r="CN181" s="14">
        <v>369.74029999999999</v>
      </c>
      <c r="CO181" s="14">
        <v>522.17380000000003</v>
      </c>
      <c r="CP181" s="14">
        <v>615.9479</v>
      </c>
      <c r="CQ181" s="14">
        <v>594.27589999999998</v>
      </c>
      <c r="CR181" s="14">
        <v>625.94259999999997</v>
      </c>
      <c r="CS181" s="14">
        <v>819.197</v>
      </c>
      <c r="CT181" s="14">
        <v>1331.444</v>
      </c>
      <c r="CU181" s="14">
        <v>1264.723</v>
      </c>
      <c r="CV181" s="14">
        <v>1201.79</v>
      </c>
      <c r="CW181" s="14">
        <v>1144.2360000000001</v>
      </c>
      <c r="CX181" s="14">
        <v>580.80070000000001</v>
      </c>
      <c r="CY181" s="14">
        <v>552.82510000000002</v>
      </c>
      <c r="CZ181" s="14">
        <v>520.43820000000005</v>
      </c>
      <c r="DA181" s="14">
        <v>442.58769999999998</v>
      </c>
      <c r="DB181" s="14">
        <v>453.96780000000001</v>
      </c>
      <c r="DC181" s="14">
        <v>1086.0160000000001</v>
      </c>
      <c r="DD181" s="14">
        <v>16</v>
      </c>
      <c r="DE181" s="14">
        <v>19</v>
      </c>
      <c r="DF181" s="27">
        <f t="shared" ca="1" si="2"/>
        <v>4134.1500000000015</v>
      </c>
      <c r="DG181" s="14">
        <v>0</v>
      </c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</row>
    <row r="182" spans="1:131" x14ac:dyDescent="0.25">
      <c r="A182" s="14" t="s">
        <v>64</v>
      </c>
      <c r="B182" s="14" t="s">
        <v>63</v>
      </c>
      <c r="C182" s="14" t="s">
        <v>40</v>
      </c>
      <c r="D182" s="14" t="s">
        <v>63</v>
      </c>
      <c r="E182" s="14" t="s">
        <v>63</v>
      </c>
      <c r="F182" s="14" t="s">
        <v>63</v>
      </c>
      <c r="G182" s="14" t="s">
        <v>191</v>
      </c>
      <c r="H182" s="1">
        <v>42167</v>
      </c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D182" s="14">
        <v>16</v>
      </c>
      <c r="DE182" s="14">
        <v>19</v>
      </c>
      <c r="DF182" s="27">
        <f t="shared" ca="1" si="2"/>
        <v>0</v>
      </c>
      <c r="DG182" s="14">
        <v>1</v>
      </c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</row>
    <row r="183" spans="1:131" x14ac:dyDescent="0.25">
      <c r="A183" s="14" t="s">
        <v>64</v>
      </c>
      <c r="B183" s="14" t="s">
        <v>63</v>
      </c>
      <c r="C183" s="14" t="s">
        <v>40</v>
      </c>
      <c r="D183" s="14" t="s">
        <v>63</v>
      </c>
      <c r="E183" s="14" t="s">
        <v>63</v>
      </c>
      <c r="F183" s="14" t="s">
        <v>63</v>
      </c>
      <c r="G183" s="14" t="s">
        <v>191</v>
      </c>
      <c r="H183" s="1">
        <v>42180</v>
      </c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D183" s="14">
        <v>16</v>
      </c>
      <c r="DE183" s="14">
        <v>19</v>
      </c>
      <c r="DF183" s="27">
        <f t="shared" ca="1" si="2"/>
        <v>0</v>
      </c>
      <c r="DG183" s="14">
        <v>1</v>
      </c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4"/>
      <c r="DX183" s="14"/>
      <c r="DY183" s="14"/>
      <c r="DZ183" s="14"/>
      <c r="EA183" s="14"/>
    </row>
    <row r="184" spans="1:131" x14ac:dyDescent="0.25">
      <c r="A184" s="14" t="s">
        <v>64</v>
      </c>
      <c r="B184" s="14" t="s">
        <v>63</v>
      </c>
      <c r="C184" s="14" t="s">
        <v>40</v>
      </c>
      <c r="D184" s="14" t="s">
        <v>63</v>
      </c>
      <c r="E184" s="14" t="s">
        <v>63</v>
      </c>
      <c r="F184" s="14" t="s">
        <v>63</v>
      </c>
      <c r="G184" s="14" t="s">
        <v>191</v>
      </c>
      <c r="H184" s="1">
        <v>42181</v>
      </c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D184" s="14">
        <v>16</v>
      </c>
      <c r="DE184" s="14">
        <v>19</v>
      </c>
      <c r="DF184" s="27">
        <f t="shared" ca="1" si="2"/>
        <v>0</v>
      </c>
      <c r="DG184" s="14">
        <v>1</v>
      </c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4"/>
      <c r="DX184" s="14"/>
      <c r="DY184" s="14"/>
      <c r="DZ184" s="14"/>
      <c r="EA184" s="14"/>
    </row>
    <row r="185" spans="1:131" x14ac:dyDescent="0.25">
      <c r="A185" s="14" t="s">
        <v>64</v>
      </c>
      <c r="B185" s="14" t="s">
        <v>63</v>
      </c>
      <c r="C185" s="14" t="s">
        <v>40</v>
      </c>
      <c r="D185" s="14" t="s">
        <v>63</v>
      </c>
      <c r="E185" s="14" t="s">
        <v>63</v>
      </c>
      <c r="F185" s="14" t="s">
        <v>63</v>
      </c>
      <c r="G185" s="14" t="s">
        <v>191</v>
      </c>
      <c r="H185" s="1">
        <v>42185</v>
      </c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D185" s="14">
        <v>16</v>
      </c>
      <c r="DE185" s="14">
        <v>19</v>
      </c>
      <c r="DF185" s="27">
        <f t="shared" ca="1" si="2"/>
        <v>0</v>
      </c>
      <c r="DG185" s="14">
        <v>1</v>
      </c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14"/>
      <c r="DX185" s="14"/>
      <c r="DY185" s="14"/>
      <c r="DZ185" s="14"/>
      <c r="EA185" s="14"/>
    </row>
    <row r="186" spans="1:131" x14ac:dyDescent="0.25">
      <c r="A186" s="14" t="s">
        <v>64</v>
      </c>
      <c r="B186" s="14" t="s">
        <v>63</v>
      </c>
      <c r="C186" s="14" t="s">
        <v>40</v>
      </c>
      <c r="D186" s="14" t="s">
        <v>63</v>
      </c>
      <c r="E186" s="14" t="s">
        <v>63</v>
      </c>
      <c r="F186" s="14" t="s">
        <v>63</v>
      </c>
      <c r="G186" s="14" t="s">
        <v>191</v>
      </c>
      <c r="H186" s="1">
        <v>42186</v>
      </c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D186" s="14">
        <v>16</v>
      </c>
      <c r="DE186" s="14">
        <v>19</v>
      </c>
      <c r="DF186" s="27">
        <f t="shared" ca="1" si="2"/>
        <v>0</v>
      </c>
      <c r="DG186" s="14">
        <v>1</v>
      </c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4"/>
      <c r="DX186" s="14"/>
      <c r="DY186" s="14"/>
      <c r="DZ186" s="14"/>
      <c r="EA186" s="14"/>
    </row>
    <row r="187" spans="1:131" x14ac:dyDescent="0.25">
      <c r="A187" s="14" t="s">
        <v>64</v>
      </c>
      <c r="B187" s="14" t="s">
        <v>63</v>
      </c>
      <c r="C187" s="14" t="s">
        <v>40</v>
      </c>
      <c r="D187" s="14" t="s">
        <v>63</v>
      </c>
      <c r="E187" s="14" t="s">
        <v>63</v>
      </c>
      <c r="F187" s="14" t="s">
        <v>63</v>
      </c>
      <c r="G187" s="14" t="s">
        <v>191</v>
      </c>
      <c r="H187" s="1">
        <v>42201</v>
      </c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D187" s="14">
        <v>17</v>
      </c>
      <c r="DE187" s="14">
        <v>19</v>
      </c>
      <c r="DF187" s="27">
        <f t="shared" ca="1" si="2"/>
        <v>0</v>
      </c>
      <c r="DG187" s="14">
        <v>1</v>
      </c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14"/>
      <c r="DZ187" s="14"/>
      <c r="EA187" s="14"/>
    </row>
    <row r="188" spans="1:131" x14ac:dyDescent="0.25">
      <c r="A188" s="14" t="s">
        <v>64</v>
      </c>
      <c r="B188" s="14" t="s">
        <v>63</v>
      </c>
      <c r="C188" s="14" t="s">
        <v>40</v>
      </c>
      <c r="D188" s="14" t="s">
        <v>63</v>
      </c>
      <c r="E188" s="14" t="s">
        <v>63</v>
      </c>
      <c r="F188" s="14" t="s">
        <v>63</v>
      </c>
      <c r="G188" s="14" t="s">
        <v>191</v>
      </c>
      <c r="H188" s="1">
        <v>42213</v>
      </c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D188" s="14">
        <v>16</v>
      </c>
      <c r="DE188" s="14">
        <v>19</v>
      </c>
      <c r="DF188" s="27">
        <f t="shared" ca="1" si="2"/>
        <v>0</v>
      </c>
      <c r="DG188" s="14">
        <v>1</v>
      </c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  <c r="DW188" s="14"/>
      <c r="DX188" s="14"/>
      <c r="DY188" s="14"/>
      <c r="DZ188" s="14"/>
      <c r="EA188" s="14"/>
    </row>
    <row r="189" spans="1:131" x14ac:dyDescent="0.25">
      <c r="A189" s="14" t="s">
        <v>64</v>
      </c>
      <c r="B189" s="14" t="s">
        <v>63</v>
      </c>
      <c r="C189" s="14" t="s">
        <v>40</v>
      </c>
      <c r="D189" s="14" t="s">
        <v>63</v>
      </c>
      <c r="E189" s="14" t="s">
        <v>63</v>
      </c>
      <c r="F189" s="14" t="s">
        <v>63</v>
      </c>
      <c r="G189" s="14" t="s">
        <v>191</v>
      </c>
      <c r="H189" s="1">
        <v>42214</v>
      </c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D189" s="14">
        <v>16</v>
      </c>
      <c r="DE189" s="14">
        <v>19</v>
      </c>
      <c r="DF189" s="27">
        <f t="shared" ca="1" si="2"/>
        <v>0</v>
      </c>
      <c r="DG189" s="14">
        <v>1</v>
      </c>
      <c r="DH189" s="14"/>
      <c r="DI189" s="14"/>
      <c r="DJ189" s="14"/>
      <c r="DK189" s="14"/>
      <c r="DL189" s="14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14"/>
      <c r="DX189" s="14"/>
      <c r="DY189" s="14"/>
      <c r="DZ189" s="14"/>
      <c r="EA189" s="14"/>
    </row>
    <row r="190" spans="1:131" x14ac:dyDescent="0.25">
      <c r="A190" s="14" t="s">
        <v>64</v>
      </c>
      <c r="B190" s="14" t="s">
        <v>63</v>
      </c>
      <c r="C190" s="14" t="s">
        <v>40</v>
      </c>
      <c r="D190" s="14" t="s">
        <v>63</v>
      </c>
      <c r="E190" s="14" t="s">
        <v>63</v>
      </c>
      <c r="F190" s="14" t="s">
        <v>63</v>
      </c>
      <c r="G190" s="14" t="s">
        <v>191</v>
      </c>
      <c r="H190" s="1">
        <v>42215</v>
      </c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D190" s="14">
        <v>16</v>
      </c>
      <c r="DE190" s="14">
        <v>19</v>
      </c>
      <c r="DF190" s="27">
        <f t="shared" ca="1" si="2"/>
        <v>0</v>
      </c>
      <c r="DG190" s="14">
        <v>1</v>
      </c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  <c r="DW190" s="14"/>
      <c r="DX190" s="14"/>
      <c r="DY190" s="14"/>
      <c r="DZ190" s="14"/>
      <c r="EA190" s="14"/>
    </row>
    <row r="191" spans="1:131" x14ac:dyDescent="0.25">
      <c r="A191" s="14" t="s">
        <v>64</v>
      </c>
      <c r="B191" s="14" t="s">
        <v>63</v>
      </c>
      <c r="C191" s="14" t="s">
        <v>40</v>
      </c>
      <c r="D191" s="14" t="s">
        <v>63</v>
      </c>
      <c r="E191" s="14" t="s">
        <v>63</v>
      </c>
      <c r="F191" s="14" t="s">
        <v>63</v>
      </c>
      <c r="G191" s="14" t="s">
        <v>191</v>
      </c>
      <c r="H191" s="1">
        <v>42233</v>
      </c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D191" s="14">
        <v>16</v>
      </c>
      <c r="DE191" s="14">
        <v>19</v>
      </c>
      <c r="DF191" s="27">
        <f t="shared" ca="1" si="2"/>
        <v>0</v>
      </c>
      <c r="DG191" s="14">
        <v>1</v>
      </c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4"/>
      <c r="DX191" s="14"/>
      <c r="DY191" s="14"/>
      <c r="DZ191" s="14"/>
      <c r="EA191" s="14"/>
    </row>
    <row r="192" spans="1:131" x14ac:dyDescent="0.25">
      <c r="A192" s="14" t="s">
        <v>64</v>
      </c>
      <c r="B192" s="14" t="s">
        <v>63</v>
      </c>
      <c r="C192" s="14" t="s">
        <v>40</v>
      </c>
      <c r="D192" s="14" t="s">
        <v>63</v>
      </c>
      <c r="E192" s="14" t="s">
        <v>63</v>
      </c>
      <c r="F192" s="14" t="s">
        <v>63</v>
      </c>
      <c r="G192" s="14" t="s">
        <v>191</v>
      </c>
      <c r="H192" s="1">
        <v>42234</v>
      </c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D192" s="14">
        <v>16</v>
      </c>
      <c r="DE192" s="14">
        <v>19</v>
      </c>
      <c r="DF192" s="27">
        <f t="shared" ca="1" si="2"/>
        <v>0</v>
      </c>
      <c r="DG192" s="14">
        <v>1</v>
      </c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14"/>
      <c r="DX192" s="14"/>
      <c r="DY192" s="14"/>
      <c r="DZ192" s="14"/>
      <c r="EA192" s="14"/>
    </row>
    <row r="193" spans="1:131" x14ac:dyDescent="0.25">
      <c r="A193" s="14" t="s">
        <v>64</v>
      </c>
      <c r="B193" s="14" t="s">
        <v>63</v>
      </c>
      <c r="C193" s="14" t="s">
        <v>40</v>
      </c>
      <c r="D193" s="14" t="s">
        <v>63</v>
      </c>
      <c r="E193" s="14" t="s">
        <v>63</v>
      </c>
      <c r="F193" s="14" t="s">
        <v>63</v>
      </c>
      <c r="G193" s="14" t="s">
        <v>191</v>
      </c>
      <c r="H193" s="1">
        <v>42242</v>
      </c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D193" s="14">
        <v>16</v>
      </c>
      <c r="DE193" s="14">
        <v>19</v>
      </c>
      <c r="DF193" s="27">
        <f t="shared" ca="1" si="2"/>
        <v>0</v>
      </c>
      <c r="DG193" s="14">
        <v>1</v>
      </c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</row>
    <row r="194" spans="1:131" x14ac:dyDescent="0.25">
      <c r="A194" s="14" t="s">
        <v>64</v>
      </c>
      <c r="B194" s="14" t="s">
        <v>63</v>
      </c>
      <c r="C194" s="14" t="s">
        <v>40</v>
      </c>
      <c r="D194" s="14" t="s">
        <v>63</v>
      </c>
      <c r="E194" s="14" t="s">
        <v>63</v>
      </c>
      <c r="F194" s="14" t="s">
        <v>63</v>
      </c>
      <c r="G194" s="14" t="s">
        <v>191</v>
      </c>
      <c r="H194" s="1">
        <v>42243</v>
      </c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D194" s="14">
        <v>16</v>
      </c>
      <c r="DE194" s="14">
        <v>19</v>
      </c>
      <c r="DF194" s="27">
        <f t="shared" ca="1" si="2"/>
        <v>0</v>
      </c>
      <c r="DG194" s="14">
        <v>1</v>
      </c>
      <c r="DH194" s="14"/>
      <c r="DI194" s="14"/>
      <c r="DJ194" s="14"/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4"/>
      <c r="DX194" s="14"/>
      <c r="DY194" s="14"/>
      <c r="DZ194" s="14"/>
      <c r="EA194" s="14"/>
    </row>
    <row r="195" spans="1:131" x14ac:dyDescent="0.25">
      <c r="A195" s="14" t="s">
        <v>64</v>
      </c>
      <c r="B195" s="14" t="s">
        <v>63</v>
      </c>
      <c r="C195" s="14" t="s">
        <v>40</v>
      </c>
      <c r="D195" s="14" t="s">
        <v>63</v>
      </c>
      <c r="E195" s="14" t="s">
        <v>63</v>
      </c>
      <c r="F195" s="14" t="s">
        <v>63</v>
      </c>
      <c r="G195" s="14" t="s">
        <v>191</v>
      </c>
      <c r="H195" s="1">
        <v>42256</v>
      </c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D195" s="14">
        <v>16</v>
      </c>
      <c r="DE195" s="14">
        <v>19</v>
      </c>
      <c r="DF195" s="27">
        <f t="shared" ref="DF195:DF258" ca="1" si="3">(SUM(OFFSET($AG195, 0, $DD195-1, 1, $DE195-$DD195+1))-SUM(OFFSET($I195, 0, $DD195-1, 1, $DE195-$DD195+1)))/($DE195-$DD195+1)</f>
        <v>0</v>
      </c>
      <c r="DG195" s="14">
        <v>1</v>
      </c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</row>
    <row r="196" spans="1:131" x14ac:dyDescent="0.25">
      <c r="A196" s="14" t="s">
        <v>64</v>
      </c>
      <c r="B196" s="14" t="s">
        <v>63</v>
      </c>
      <c r="C196" s="14" t="s">
        <v>40</v>
      </c>
      <c r="D196" s="14" t="s">
        <v>63</v>
      </c>
      <c r="E196" s="14" t="s">
        <v>63</v>
      </c>
      <c r="F196" s="14" t="s">
        <v>63</v>
      </c>
      <c r="G196" s="14" t="s">
        <v>191</v>
      </c>
      <c r="H196" s="1">
        <v>42257</v>
      </c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D196" s="14">
        <v>16</v>
      </c>
      <c r="DE196" s="14">
        <v>19</v>
      </c>
      <c r="DF196" s="27">
        <f t="shared" ca="1" si="3"/>
        <v>0</v>
      </c>
      <c r="DG196" s="14">
        <v>1</v>
      </c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</row>
    <row r="197" spans="1:131" x14ac:dyDescent="0.25">
      <c r="A197" s="14" t="s">
        <v>64</v>
      </c>
      <c r="B197" s="14" t="s">
        <v>63</v>
      </c>
      <c r="C197" s="14" t="s">
        <v>40</v>
      </c>
      <c r="D197" s="14" t="s">
        <v>63</v>
      </c>
      <c r="E197" s="14" t="s">
        <v>63</v>
      </c>
      <c r="F197" s="14" t="s">
        <v>63</v>
      </c>
      <c r="G197" s="14" t="s">
        <v>191</v>
      </c>
      <c r="H197" s="1">
        <v>42258</v>
      </c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D197" s="14">
        <v>16</v>
      </c>
      <c r="DE197" s="14">
        <v>19</v>
      </c>
      <c r="DF197" s="27">
        <f t="shared" ca="1" si="3"/>
        <v>0</v>
      </c>
      <c r="DG197" s="14">
        <v>1</v>
      </c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  <c r="EA197" s="14"/>
    </row>
    <row r="198" spans="1:131" x14ac:dyDescent="0.25">
      <c r="A198" s="14" t="s">
        <v>64</v>
      </c>
      <c r="B198" s="14" t="s">
        <v>63</v>
      </c>
      <c r="C198" s="14" t="s">
        <v>40</v>
      </c>
      <c r="D198" s="14" t="s">
        <v>63</v>
      </c>
      <c r="E198" s="14" t="s">
        <v>63</v>
      </c>
      <c r="F198" s="14" t="s">
        <v>63</v>
      </c>
      <c r="G198" s="14" t="s">
        <v>191</v>
      </c>
      <c r="H198" s="1" t="s">
        <v>181</v>
      </c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D198" s="14">
        <v>16</v>
      </c>
      <c r="DE198" s="14">
        <v>19</v>
      </c>
      <c r="DF198" s="27">
        <f t="shared" ca="1" si="3"/>
        <v>0</v>
      </c>
      <c r="DG198" s="14">
        <v>1</v>
      </c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/>
      <c r="DX198" s="14"/>
      <c r="DY198" s="14"/>
      <c r="DZ198" s="14"/>
      <c r="EA198" s="14"/>
    </row>
    <row r="199" spans="1:131" x14ac:dyDescent="0.25">
      <c r="A199" s="14" t="s">
        <v>64</v>
      </c>
      <c r="B199" s="14" t="s">
        <v>63</v>
      </c>
      <c r="C199" s="14" t="s">
        <v>40</v>
      </c>
      <c r="D199" s="14" t="s">
        <v>63</v>
      </c>
      <c r="E199" s="14" t="s">
        <v>63</v>
      </c>
      <c r="F199" s="14" t="s">
        <v>63</v>
      </c>
      <c r="G199" s="14" t="s">
        <v>192</v>
      </c>
      <c r="H199" s="1">
        <v>42163</v>
      </c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D199" s="14">
        <v>16</v>
      </c>
      <c r="DE199" s="14">
        <v>19</v>
      </c>
      <c r="DF199" s="27">
        <f t="shared" ca="1" si="3"/>
        <v>0</v>
      </c>
      <c r="DG199" s="14">
        <v>1</v>
      </c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</row>
    <row r="200" spans="1:131" x14ac:dyDescent="0.25">
      <c r="A200" s="14" t="s">
        <v>64</v>
      </c>
      <c r="B200" s="14" t="s">
        <v>63</v>
      </c>
      <c r="C200" s="14" t="s">
        <v>40</v>
      </c>
      <c r="D200" s="14" t="s">
        <v>63</v>
      </c>
      <c r="E200" s="14" t="s">
        <v>63</v>
      </c>
      <c r="F200" s="14" t="s">
        <v>63</v>
      </c>
      <c r="G200" s="14" t="s">
        <v>192</v>
      </c>
      <c r="H200" s="1">
        <v>42167</v>
      </c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D200" s="14">
        <v>16</v>
      </c>
      <c r="DE200" s="14">
        <v>19</v>
      </c>
      <c r="DF200" s="27">
        <f t="shared" ca="1" si="3"/>
        <v>0</v>
      </c>
      <c r="DG200" s="14">
        <v>1</v>
      </c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</row>
    <row r="201" spans="1:131" x14ac:dyDescent="0.25">
      <c r="A201" s="14" t="s">
        <v>64</v>
      </c>
      <c r="B201" s="14" t="s">
        <v>63</v>
      </c>
      <c r="C201" s="14" t="s">
        <v>40</v>
      </c>
      <c r="D201" s="14" t="s">
        <v>63</v>
      </c>
      <c r="E201" s="14" t="s">
        <v>63</v>
      </c>
      <c r="F201" s="14" t="s">
        <v>63</v>
      </c>
      <c r="G201" s="14" t="s">
        <v>192</v>
      </c>
      <c r="H201" s="1">
        <v>42180</v>
      </c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D201" s="14">
        <v>16</v>
      </c>
      <c r="DE201" s="14">
        <v>19</v>
      </c>
      <c r="DF201" s="27">
        <f t="shared" ca="1" si="3"/>
        <v>0</v>
      </c>
      <c r="DG201" s="14">
        <v>1</v>
      </c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</row>
    <row r="202" spans="1:131" x14ac:dyDescent="0.25">
      <c r="A202" s="14" t="s">
        <v>64</v>
      </c>
      <c r="B202" s="14" t="s">
        <v>63</v>
      </c>
      <c r="C202" s="14" t="s">
        <v>40</v>
      </c>
      <c r="D202" s="14" t="s">
        <v>63</v>
      </c>
      <c r="E202" s="14" t="s">
        <v>63</v>
      </c>
      <c r="F202" s="14" t="s">
        <v>63</v>
      </c>
      <c r="G202" s="14" t="s">
        <v>192</v>
      </c>
      <c r="H202" s="1">
        <v>42181</v>
      </c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D202" s="14">
        <v>16</v>
      </c>
      <c r="DE202" s="14">
        <v>19</v>
      </c>
      <c r="DF202" s="27">
        <f t="shared" ca="1" si="3"/>
        <v>0</v>
      </c>
      <c r="DG202" s="14">
        <v>1</v>
      </c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</row>
    <row r="203" spans="1:131" x14ac:dyDescent="0.25">
      <c r="A203" s="14" t="s">
        <v>64</v>
      </c>
      <c r="B203" s="14" t="s">
        <v>63</v>
      </c>
      <c r="C203" s="14" t="s">
        <v>40</v>
      </c>
      <c r="D203" s="14" t="s">
        <v>63</v>
      </c>
      <c r="E203" s="14" t="s">
        <v>63</v>
      </c>
      <c r="F203" s="14" t="s">
        <v>63</v>
      </c>
      <c r="G203" s="14" t="s">
        <v>192</v>
      </c>
      <c r="H203" s="1">
        <v>42185</v>
      </c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D203" s="14">
        <v>16</v>
      </c>
      <c r="DE203" s="14">
        <v>19</v>
      </c>
      <c r="DF203" s="27">
        <f t="shared" ca="1" si="3"/>
        <v>0</v>
      </c>
      <c r="DG203" s="14">
        <v>1</v>
      </c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</row>
    <row r="204" spans="1:131" x14ac:dyDescent="0.25">
      <c r="A204" s="14" t="s">
        <v>64</v>
      </c>
      <c r="B204" s="14" t="s">
        <v>63</v>
      </c>
      <c r="C204" s="14" t="s">
        <v>40</v>
      </c>
      <c r="D204" s="14" t="s">
        <v>63</v>
      </c>
      <c r="E204" s="14" t="s">
        <v>63</v>
      </c>
      <c r="F204" s="14" t="s">
        <v>63</v>
      </c>
      <c r="G204" s="14" t="s">
        <v>192</v>
      </c>
      <c r="H204" s="1">
        <v>42186</v>
      </c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D204" s="14">
        <v>16</v>
      </c>
      <c r="DE204" s="14">
        <v>19</v>
      </c>
      <c r="DF204" s="27">
        <f t="shared" ca="1" si="3"/>
        <v>0</v>
      </c>
      <c r="DG204" s="14">
        <v>1</v>
      </c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</row>
    <row r="205" spans="1:131" x14ac:dyDescent="0.25">
      <c r="A205" s="14" t="s">
        <v>64</v>
      </c>
      <c r="B205" s="14" t="s">
        <v>63</v>
      </c>
      <c r="C205" s="14" t="s">
        <v>40</v>
      </c>
      <c r="D205" s="14" t="s">
        <v>63</v>
      </c>
      <c r="E205" s="14" t="s">
        <v>63</v>
      </c>
      <c r="F205" s="14" t="s">
        <v>63</v>
      </c>
      <c r="G205" s="14" t="s">
        <v>192</v>
      </c>
      <c r="H205" s="1">
        <v>42213</v>
      </c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D205" s="14">
        <v>16</v>
      </c>
      <c r="DE205" s="14">
        <v>19</v>
      </c>
      <c r="DF205" s="27">
        <f t="shared" ca="1" si="3"/>
        <v>0</v>
      </c>
      <c r="DG205" s="14">
        <v>1</v>
      </c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</row>
    <row r="206" spans="1:131" x14ac:dyDescent="0.25">
      <c r="A206" s="14" t="s">
        <v>64</v>
      </c>
      <c r="B206" s="14" t="s">
        <v>63</v>
      </c>
      <c r="C206" s="14" t="s">
        <v>40</v>
      </c>
      <c r="D206" s="14" t="s">
        <v>63</v>
      </c>
      <c r="E206" s="14" t="s">
        <v>63</v>
      </c>
      <c r="F206" s="14" t="s">
        <v>63</v>
      </c>
      <c r="G206" s="14" t="s">
        <v>192</v>
      </c>
      <c r="H206" s="1">
        <v>42214</v>
      </c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D206" s="14">
        <v>16</v>
      </c>
      <c r="DE206" s="14">
        <v>19</v>
      </c>
      <c r="DF206" s="27">
        <f t="shared" ca="1" si="3"/>
        <v>0</v>
      </c>
      <c r="DG206" s="14">
        <v>1</v>
      </c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</row>
    <row r="207" spans="1:131" x14ac:dyDescent="0.25">
      <c r="A207" s="14" t="s">
        <v>64</v>
      </c>
      <c r="B207" s="14" t="s">
        <v>63</v>
      </c>
      <c r="C207" s="14" t="s">
        <v>40</v>
      </c>
      <c r="D207" s="14" t="s">
        <v>63</v>
      </c>
      <c r="E207" s="14" t="s">
        <v>63</v>
      </c>
      <c r="F207" s="14" t="s">
        <v>63</v>
      </c>
      <c r="G207" s="14" t="s">
        <v>192</v>
      </c>
      <c r="H207" s="1">
        <v>42215</v>
      </c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D207" s="14">
        <v>16</v>
      </c>
      <c r="DE207" s="14">
        <v>19</v>
      </c>
      <c r="DF207" s="27">
        <f t="shared" ca="1" si="3"/>
        <v>0</v>
      </c>
      <c r="DG207" s="14">
        <v>1</v>
      </c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</row>
    <row r="208" spans="1:131" x14ac:dyDescent="0.25">
      <c r="A208" s="14" t="s">
        <v>64</v>
      </c>
      <c r="B208" s="14" t="s">
        <v>63</v>
      </c>
      <c r="C208" s="14" t="s">
        <v>40</v>
      </c>
      <c r="D208" s="14" t="s">
        <v>63</v>
      </c>
      <c r="E208" s="14" t="s">
        <v>63</v>
      </c>
      <c r="F208" s="14" t="s">
        <v>63</v>
      </c>
      <c r="G208" s="14" t="s">
        <v>192</v>
      </c>
      <c r="H208" s="1">
        <v>42233</v>
      </c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D208" s="14">
        <v>16</v>
      </c>
      <c r="DE208" s="14">
        <v>19</v>
      </c>
      <c r="DF208" s="27">
        <f t="shared" ca="1" si="3"/>
        <v>0</v>
      </c>
      <c r="DG208" s="14">
        <v>1</v>
      </c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</row>
    <row r="209" spans="1:131" x14ac:dyDescent="0.25">
      <c r="A209" s="14" t="s">
        <v>64</v>
      </c>
      <c r="B209" s="14" t="s">
        <v>63</v>
      </c>
      <c r="C209" s="14" t="s">
        <v>40</v>
      </c>
      <c r="D209" s="14" t="s">
        <v>63</v>
      </c>
      <c r="E209" s="14" t="s">
        <v>63</v>
      </c>
      <c r="F209" s="14" t="s">
        <v>63</v>
      </c>
      <c r="G209" s="14" t="s">
        <v>192</v>
      </c>
      <c r="H209" s="1">
        <v>42234</v>
      </c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D209" s="14">
        <v>16</v>
      </c>
      <c r="DE209" s="14">
        <v>19</v>
      </c>
      <c r="DF209" s="27">
        <f t="shared" ca="1" si="3"/>
        <v>0</v>
      </c>
      <c r="DG209" s="14">
        <v>1</v>
      </c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</row>
    <row r="210" spans="1:131" x14ac:dyDescent="0.25">
      <c r="A210" s="14" t="s">
        <v>64</v>
      </c>
      <c r="B210" s="14" t="s">
        <v>63</v>
      </c>
      <c r="C210" s="14" t="s">
        <v>40</v>
      </c>
      <c r="D210" s="14" t="s">
        <v>63</v>
      </c>
      <c r="E210" s="14" t="s">
        <v>63</v>
      </c>
      <c r="F210" s="14" t="s">
        <v>63</v>
      </c>
      <c r="G210" s="14" t="s">
        <v>192</v>
      </c>
      <c r="H210" s="1">
        <v>42242</v>
      </c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D210" s="14">
        <v>16</v>
      </c>
      <c r="DE210" s="14">
        <v>19</v>
      </c>
      <c r="DF210" s="27">
        <f t="shared" ca="1" si="3"/>
        <v>0</v>
      </c>
      <c r="DG210" s="14">
        <v>1</v>
      </c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</row>
    <row r="211" spans="1:131" x14ac:dyDescent="0.25">
      <c r="A211" s="14" t="s">
        <v>64</v>
      </c>
      <c r="B211" s="14" t="s">
        <v>63</v>
      </c>
      <c r="C211" s="14" t="s">
        <v>40</v>
      </c>
      <c r="D211" s="14" t="s">
        <v>63</v>
      </c>
      <c r="E211" s="14" t="s">
        <v>63</v>
      </c>
      <c r="F211" s="14" t="s">
        <v>63</v>
      </c>
      <c r="G211" s="14" t="s">
        <v>192</v>
      </c>
      <c r="H211" s="1">
        <v>42243</v>
      </c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D211" s="14">
        <v>16</v>
      </c>
      <c r="DE211" s="14">
        <v>19</v>
      </c>
      <c r="DF211" s="27">
        <f t="shared" ca="1" si="3"/>
        <v>0</v>
      </c>
      <c r="DG211" s="14">
        <v>1</v>
      </c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</row>
    <row r="212" spans="1:131" x14ac:dyDescent="0.25">
      <c r="A212" s="14" t="s">
        <v>64</v>
      </c>
      <c r="B212" s="14" t="s">
        <v>63</v>
      </c>
      <c r="C212" s="14" t="s">
        <v>40</v>
      </c>
      <c r="D212" s="14" t="s">
        <v>63</v>
      </c>
      <c r="E212" s="14" t="s">
        <v>63</v>
      </c>
      <c r="F212" s="14" t="s">
        <v>63</v>
      </c>
      <c r="G212" s="14" t="s">
        <v>192</v>
      </c>
      <c r="H212" s="1">
        <v>42256</v>
      </c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D212" s="14">
        <v>16</v>
      </c>
      <c r="DE212" s="14">
        <v>19</v>
      </c>
      <c r="DF212" s="27">
        <f t="shared" ca="1" si="3"/>
        <v>0</v>
      </c>
      <c r="DG212" s="14">
        <v>1</v>
      </c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/>
      <c r="DY212" s="14"/>
      <c r="DZ212" s="14"/>
      <c r="EA212" s="14"/>
    </row>
    <row r="213" spans="1:131" x14ac:dyDescent="0.25">
      <c r="A213" s="14" t="s">
        <v>64</v>
      </c>
      <c r="B213" s="14" t="s">
        <v>63</v>
      </c>
      <c r="C213" s="14" t="s">
        <v>40</v>
      </c>
      <c r="D213" s="14" t="s">
        <v>63</v>
      </c>
      <c r="E213" s="14" t="s">
        <v>63</v>
      </c>
      <c r="F213" s="14" t="s">
        <v>63</v>
      </c>
      <c r="G213" s="14" t="s">
        <v>192</v>
      </c>
      <c r="H213" s="1">
        <v>42257</v>
      </c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D213" s="14">
        <v>16</v>
      </c>
      <c r="DE213" s="14">
        <v>19</v>
      </c>
      <c r="DF213" s="27">
        <f t="shared" ca="1" si="3"/>
        <v>0</v>
      </c>
      <c r="DG213" s="14">
        <v>1</v>
      </c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</row>
    <row r="214" spans="1:131" x14ac:dyDescent="0.25">
      <c r="A214" s="14" t="s">
        <v>64</v>
      </c>
      <c r="B214" s="14" t="s">
        <v>63</v>
      </c>
      <c r="C214" s="14" t="s">
        <v>40</v>
      </c>
      <c r="D214" s="14" t="s">
        <v>63</v>
      </c>
      <c r="E214" s="14" t="s">
        <v>63</v>
      </c>
      <c r="F214" s="14" t="s">
        <v>63</v>
      </c>
      <c r="G214" s="14" t="s">
        <v>192</v>
      </c>
      <c r="H214" s="1">
        <v>42258</v>
      </c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D214" s="14">
        <v>16</v>
      </c>
      <c r="DE214" s="14">
        <v>19</v>
      </c>
      <c r="DF214" s="27">
        <f t="shared" ca="1" si="3"/>
        <v>0</v>
      </c>
      <c r="DG214" s="14">
        <v>1</v>
      </c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</row>
    <row r="215" spans="1:131" x14ac:dyDescent="0.25">
      <c r="A215" s="14" t="s">
        <v>64</v>
      </c>
      <c r="B215" s="14" t="s">
        <v>63</v>
      </c>
      <c r="C215" s="14" t="s">
        <v>40</v>
      </c>
      <c r="D215" s="14" t="s">
        <v>63</v>
      </c>
      <c r="E215" s="14" t="s">
        <v>63</v>
      </c>
      <c r="F215" s="14" t="s">
        <v>63</v>
      </c>
      <c r="G215" s="14" t="s">
        <v>192</v>
      </c>
      <c r="H215" s="1" t="s">
        <v>181</v>
      </c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D215" s="14">
        <v>16</v>
      </c>
      <c r="DE215" s="14">
        <v>19</v>
      </c>
      <c r="DF215" s="27">
        <f t="shared" ca="1" si="3"/>
        <v>0</v>
      </c>
      <c r="DG215" s="14">
        <v>1</v>
      </c>
      <c r="DH215" s="14"/>
      <c r="DI215" s="14"/>
      <c r="DJ215" s="14"/>
      <c r="DK215" s="14"/>
      <c r="DL215" s="14"/>
      <c r="DM215" s="14"/>
      <c r="DN215" s="14"/>
      <c r="DO215" s="14"/>
      <c r="DP215" s="14"/>
      <c r="DQ215" s="14"/>
      <c r="DR215" s="14"/>
      <c r="DS215" s="14"/>
      <c r="DT215" s="14"/>
      <c r="DU215" s="14"/>
      <c r="DV215" s="14"/>
      <c r="DW215" s="14"/>
      <c r="DX215" s="14"/>
      <c r="DY215" s="14"/>
      <c r="DZ215" s="14"/>
      <c r="EA215" s="14"/>
    </row>
    <row r="216" spans="1:131" x14ac:dyDescent="0.25">
      <c r="A216" s="14" t="s">
        <v>64</v>
      </c>
      <c r="B216" s="14" t="s">
        <v>63</v>
      </c>
      <c r="C216" s="14" t="s">
        <v>35</v>
      </c>
      <c r="D216" s="14" t="s">
        <v>63</v>
      </c>
      <c r="E216" s="14" t="s">
        <v>63</v>
      </c>
      <c r="F216" s="14" t="s">
        <v>63</v>
      </c>
      <c r="G216" s="14" t="s">
        <v>191</v>
      </c>
      <c r="H216" s="1">
        <v>42167</v>
      </c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D216" s="14">
        <v>16</v>
      </c>
      <c r="DE216" s="14">
        <v>19</v>
      </c>
      <c r="DF216" s="27">
        <f t="shared" ca="1" si="3"/>
        <v>0</v>
      </c>
      <c r="DG216" s="14">
        <v>1</v>
      </c>
      <c r="DH216" s="14"/>
      <c r="DI216" s="14"/>
      <c r="DJ216" s="14"/>
      <c r="DK216" s="14"/>
      <c r="DL216" s="14"/>
      <c r="DM216" s="14"/>
      <c r="DN216" s="14"/>
      <c r="DO216" s="14"/>
      <c r="DP216" s="14"/>
      <c r="DQ216" s="14"/>
      <c r="DR216" s="14"/>
      <c r="DS216" s="14"/>
      <c r="DT216" s="14"/>
      <c r="DU216" s="14"/>
      <c r="DV216" s="14"/>
      <c r="DW216" s="14"/>
      <c r="DX216" s="14"/>
      <c r="DY216" s="14"/>
      <c r="DZ216" s="14"/>
      <c r="EA216" s="14"/>
    </row>
    <row r="217" spans="1:131" x14ac:dyDescent="0.25">
      <c r="A217" s="14" t="s">
        <v>64</v>
      </c>
      <c r="B217" s="14" t="s">
        <v>63</v>
      </c>
      <c r="C217" s="14" t="s">
        <v>35</v>
      </c>
      <c r="D217" s="14" t="s">
        <v>63</v>
      </c>
      <c r="E217" s="14" t="s">
        <v>63</v>
      </c>
      <c r="F217" s="14" t="s">
        <v>63</v>
      </c>
      <c r="G217" s="14" t="s">
        <v>191</v>
      </c>
      <c r="H217" s="1">
        <v>42180</v>
      </c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D217" s="14">
        <v>16</v>
      </c>
      <c r="DE217" s="14">
        <v>19</v>
      </c>
      <c r="DF217" s="27">
        <f t="shared" ca="1" si="3"/>
        <v>0</v>
      </c>
      <c r="DG217" s="14">
        <v>1</v>
      </c>
      <c r="DH217" s="14"/>
      <c r="DI217" s="14"/>
      <c r="DJ217" s="14"/>
      <c r="DK217" s="14"/>
      <c r="DL217" s="14"/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14"/>
      <c r="DX217" s="14"/>
      <c r="DY217" s="14"/>
      <c r="DZ217" s="14"/>
      <c r="EA217" s="14"/>
    </row>
    <row r="218" spans="1:131" x14ac:dyDescent="0.25">
      <c r="A218" s="14" t="s">
        <v>64</v>
      </c>
      <c r="B218" s="14" t="s">
        <v>63</v>
      </c>
      <c r="C218" s="14" t="s">
        <v>35</v>
      </c>
      <c r="D218" s="14" t="s">
        <v>63</v>
      </c>
      <c r="E218" s="14" t="s">
        <v>63</v>
      </c>
      <c r="F218" s="14" t="s">
        <v>63</v>
      </c>
      <c r="G218" s="14" t="s">
        <v>191</v>
      </c>
      <c r="H218" s="1">
        <v>42181</v>
      </c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D218" s="14">
        <v>16</v>
      </c>
      <c r="DE218" s="14">
        <v>19</v>
      </c>
      <c r="DF218" s="27">
        <f t="shared" ca="1" si="3"/>
        <v>0</v>
      </c>
      <c r="DG218" s="14">
        <v>1</v>
      </c>
      <c r="DH218" s="14"/>
      <c r="DI218" s="14"/>
      <c r="DJ218" s="14"/>
      <c r="DK218" s="14"/>
      <c r="DL218" s="14"/>
      <c r="DM218" s="14"/>
      <c r="DN218" s="14"/>
      <c r="DO218" s="14"/>
      <c r="DP218" s="14"/>
      <c r="DQ218" s="14"/>
      <c r="DR218" s="14"/>
      <c r="DS218" s="14"/>
      <c r="DT218" s="14"/>
      <c r="DU218" s="14"/>
      <c r="DV218" s="14"/>
      <c r="DW218" s="14"/>
      <c r="DX218" s="14"/>
      <c r="DY218" s="14"/>
      <c r="DZ218" s="14"/>
      <c r="EA218" s="14"/>
    </row>
    <row r="219" spans="1:131" x14ac:dyDescent="0.25">
      <c r="A219" s="14" t="s">
        <v>64</v>
      </c>
      <c r="B219" s="14" t="s">
        <v>63</v>
      </c>
      <c r="C219" s="14" t="s">
        <v>35</v>
      </c>
      <c r="D219" s="14" t="s">
        <v>63</v>
      </c>
      <c r="E219" s="14" t="s">
        <v>63</v>
      </c>
      <c r="F219" s="14" t="s">
        <v>63</v>
      </c>
      <c r="G219" s="14" t="s">
        <v>191</v>
      </c>
      <c r="H219" s="1">
        <v>42185</v>
      </c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D219" s="14">
        <v>16</v>
      </c>
      <c r="DE219" s="14">
        <v>19</v>
      </c>
      <c r="DF219" s="27">
        <f t="shared" ca="1" si="3"/>
        <v>0</v>
      </c>
      <c r="DG219" s="14">
        <v>1</v>
      </c>
      <c r="DH219" s="14"/>
      <c r="DI219" s="14"/>
      <c r="DJ219" s="14"/>
      <c r="DK219" s="14"/>
      <c r="DL219" s="14"/>
      <c r="DM219" s="14"/>
      <c r="DN219" s="14"/>
      <c r="DO219" s="14"/>
      <c r="DP219" s="14"/>
      <c r="DQ219" s="14"/>
      <c r="DR219" s="14"/>
      <c r="DS219" s="14"/>
      <c r="DT219" s="14"/>
      <c r="DU219" s="14"/>
      <c r="DV219" s="14"/>
      <c r="DW219" s="14"/>
      <c r="DX219" s="14"/>
      <c r="DY219" s="14"/>
      <c r="DZ219" s="14"/>
      <c r="EA219" s="14"/>
    </row>
    <row r="220" spans="1:131" x14ac:dyDescent="0.25">
      <c r="A220" s="14" t="s">
        <v>64</v>
      </c>
      <c r="B220" s="14" t="s">
        <v>63</v>
      </c>
      <c r="C220" s="14" t="s">
        <v>35</v>
      </c>
      <c r="D220" s="14" t="s">
        <v>63</v>
      </c>
      <c r="E220" s="14" t="s">
        <v>63</v>
      </c>
      <c r="F220" s="14" t="s">
        <v>63</v>
      </c>
      <c r="G220" s="14" t="s">
        <v>191</v>
      </c>
      <c r="H220" s="1">
        <v>42186</v>
      </c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D220" s="14">
        <v>16</v>
      </c>
      <c r="DE220" s="14">
        <v>19</v>
      </c>
      <c r="DF220" s="27">
        <f t="shared" ca="1" si="3"/>
        <v>0</v>
      </c>
      <c r="DG220" s="14">
        <v>1</v>
      </c>
      <c r="DH220" s="14"/>
      <c r="DI220" s="14"/>
      <c r="DJ220" s="14"/>
      <c r="DK220" s="14"/>
      <c r="DL220" s="14"/>
      <c r="DM220" s="14"/>
      <c r="DN220" s="14"/>
      <c r="DO220" s="14"/>
      <c r="DP220" s="14"/>
      <c r="DQ220" s="14"/>
      <c r="DR220" s="14"/>
      <c r="DS220" s="14"/>
      <c r="DT220" s="14"/>
      <c r="DU220" s="14"/>
      <c r="DV220" s="14"/>
      <c r="DW220" s="14"/>
      <c r="DX220" s="14"/>
      <c r="DY220" s="14"/>
      <c r="DZ220" s="14"/>
      <c r="EA220" s="14"/>
    </row>
    <row r="221" spans="1:131" x14ac:dyDescent="0.25">
      <c r="A221" s="14" t="s">
        <v>64</v>
      </c>
      <c r="B221" s="14" t="s">
        <v>63</v>
      </c>
      <c r="C221" s="14" t="s">
        <v>35</v>
      </c>
      <c r="D221" s="14" t="s">
        <v>63</v>
      </c>
      <c r="E221" s="14" t="s">
        <v>63</v>
      </c>
      <c r="F221" s="14" t="s">
        <v>63</v>
      </c>
      <c r="G221" s="14" t="s">
        <v>191</v>
      </c>
      <c r="H221" s="1">
        <v>42201</v>
      </c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D221" s="14">
        <v>17</v>
      </c>
      <c r="DE221" s="14">
        <v>19</v>
      </c>
      <c r="DF221" s="27">
        <f t="shared" ca="1" si="3"/>
        <v>0</v>
      </c>
      <c r="DG221" s="14">
        <v>1</v>
      </c>
      <c r="DH221" s="14"/>
      <c r="DI221" s="14"/>
      <c r="DJ221" s="14"/>
      <c r="DK221" s="14"/>
      <c r="DL221" s="14"/>
      <c r="DM221" s="14"/>
      <c r="DN221" s="14"/>
      <c r="DO221" s="14"/>
      <c r="DP221" s="14"/>
      <c r="DQ221" s="14"/>
      <c r="DR221" s="14"/>
      <c r="DS221" s="14"/>
      <c r="DT221" s="14"/>
      <c r="DU221" s="14"/>
      <c r="DV221" s="14"/>
      <c r="DW221" s="14"/>
      <c r="DX221" s="14"/>
      <c r="DY221" s="14"/>
      <c r="DZ221" s="14"/>
      <c r="EA221" s="14"/>
    </row>
    <row r="222" spans="1:131" x14ac:dyDescent="0.25">
      <c r="A222" s="14" t="s">
        <v>64</v>
      </c>
      <c r="B222" s="14" t="s">
        <v>63</v>
      </c>
      <c r="C222" s="14" t="s">
        <v>35</v>
      </c>
      <c r="D222" s="14" t="s">
        <v>63</v>
      </c>
      <c r="E222" s="14" t="s">
        <v>63</v>
      </c>
      <c r="F222" s="14" t="s">
        <v>63</v>
      </c>
      <c r="G222" s="14" t="s">
        <v>191</v>
      </c>
      <c r="H222" s="1">
        <v>42213</v>
      </c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D222" s="14">
        <v>16</v>
      </c>
      <c r="DE222" s="14">
        <v>19</v>
      </c>
      <c r="DF222" s="27">
        <f t="shared" ca="1" si="3"/>
        <v>0</v>
      </c>
      <c r="DG222" s="14">
        <v>1</v>
      </c>
      <c r="DH222" s="14"/>
      <c r="DI222" s="14"/>
      <c r="DJ222" s="14"/>
      <c r="DK222" s="14"/>
      <c r="DL222" s="14"/>
      <c r="DM222" s="14"/>
      <c r="DN222" s="14"/>
      <c r="DO222" s="14"/>
      <c r="DP222" s="14"/>
      <c r="DQ222" s="14"/>
      <c r="DR222" s="14"/>
      <c r="DS222" s="14"/>
      <c r="DT222" s="14"/>
      <c r="DU222" s="14"/>
      <c r="DV222" s="14"/>
      <c r="DW222" s="14"/>
      <c r="DX222" s="14"/>
      <c r="DY222" s="14"/>
      <c r="DZ222" s="14"/>
      <c r="EA222" s="14"/>
    </row>
    <row r="223" spans="1:131" x14ac:dyDescent="0.25">
      <c r="A223" s="14" t="s">
        <v>64</v>
      </c>
      <c r="B223" s="14" t="s">
        <v>63</v>
      </c>
      <c r="C223" s="14" t="s">
        <v>35</v>
      </c>
      <c r="D223" s="14" t="s">
        <v>63</v>
      </c>
      <c r="E223" s="14" t="s">
        <v>63</v>
      </c>
      <c r="F223" s="14" t="s">
        <v>63</v>
      </c>
      <c r="G223" s="14" t="s">
        <v>191</v>
      </c>
      <c r="H223" s="1">
        <v>42214</v>
      </c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D223" s="14">
        <v>16</v>
      </c>
      <c r="DE223" s="14">
        <v>19</v>
      </c>
      <c r="DF223" s="27">
        <f t="shared" ca="1" si="3"/>
        <v>0</v>
      </c>
      <c r="DG223" s="14">
        <v>1</v>
      </c>
      <c r="DH223" s="14"/>
      <c r="DI223" s="14"/>
      <c r="DJ223" s="14"/>
      <c r="DK223" s="14"/>
      <c r="DL223" s="14"/>
      <c r="DM223" s="14"/>
      <c r="DN223" s="14"/>
      <c r="DO223" s="14"/>
      <c r="DP223" s="14"/>
      <c r="DQ223" s="14"/>
      <c r="DR223" s="14"/>
      <c r="DS223" s="14"/>
      <c r="DT223" s="14"/>
      <c r="DU223" s="14"/>
      <c r="DV223" s="14"/>
      <c r="DW223" s="14"/>
      <c r="DX223" s="14"/>
      <c r="DY223" s="14"/>
      <c r="DZ223" s="14"/>
      <c r="EA223" s="14"/>
    </row>
    <row r="224" spans="1:131" x14ac:dyDescent="0.25">
      <c r="A224" s="14" t="s">
        <v>64</v>
      </c>
      <c r="B224" s="14" t="s">
        <v>63</v>
      </c>
      <c r="C224" s="14" t="s">
        <v>35</v>
      </c>
      <c r="D224" s="14" t="s">
        <v>63</v>
      </c>
      <c r="E224" s="14" t="s">
        <v>63</v>
      </c>
      <c r="F224" s="14" t="s">
        <v>63</v>
      </c>
      <c r="G224" s="14" t="s">
        <v>191</v>
      </c>
      <c r="H224" s="1">
        <v>42215</v>
      </c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D224" s="14">
        <v>16</v>
      </c>
      <c r="DE224" s="14">
        <v>19</v>
      </c>
      <c r="DF224" s="27">
        <f t="shared" ca="1" si="3"/>
        <v>0</v>
      </c>
      <c r="DG224" s="14">
        <v>1</v>
      </c>
      <c r="DH224" s="14"/>
      <c r="DI224" s="14"/>
      <c r="DJ224" s="14"/>
      <c r="DK224" s="14"/>
      <c r="DL224" s="14"/>
      <c r="DM224" s="14"/>
      <c r="DN224" s="14"/>
      <c r="DO224" s="14"/>
      <c r="DP224" s="14"/>
      <c r="DQ224" s="14"/>
      <c r="DR224" s="14"/>
      <c r="DS224" s="14"/>
      <c r="DT224" s="14"/>
      <c r="DU224" s="14"/>
      <c r="DV224" s="14"/>
      <c r="DW224" s="14"/>
      <c r="DX224" s="14"/>
      <c r="DY224" s="14"/>
      <c r="DZ224" s="14"/>
      <c r="EA224" s="14"/>
    </row>
    <row r="225" spans="1:131" x14ac:dyDescent="0.25">
      <c r="A225" s="14" t="s">
        <v>64</v>
      </c>
      <c r="B225" s="14" t="s">
        <v>63</v>
      </c>
      <c r="C225" s="14" t="s">
        <v>35</v>
      </c>
      <c r="D225" s="14" t="s">
        <v>63</v>
      </c>
      <c r="E225" s="14" t="s">
        <v>63</v>
      </c>
      <c r="F225" s="14" t="s">
        <v>63</v>
      </c>
      <c r="G225" s="14" t="s">
        <v>191</v>
      </c>
      <c r="H225" s="1">
        <v>42233</v>
      </c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D225" s="14">
        <v>16</v>
      </c>
      <c r="DE225" s="14">
        <v>19</v>
      </c>
      <c r="DF225" s="27">
        <f t="shared" ca="1" si="3"/>
        <v>0</v>
      </c>
      <c r="DG225" s="14">
        <v>1</v>
      </c>
      <c r="DH225" s="14"/>
      <c r="DI225" s="14"/>
      <c r="DJ225" s="14"/>
      <c r="DK225" s="14"/>
      <c r="DL225" s="14"/>
      <c r="DM225" s="14"/>
      <c r="DN225" s="14"/>
      <c r="DO225" s="14"/>
      <c r="DP225" s="14"/>
      <c r="DQ225" s="14"/>
      <c r="DR225" s="14"/>
      <c r="DS225" s="14"/>
      <c r="DT225" s="14"/>
      <c r="DU225" s="14"/>
      <c r="DV225" s="14"/>
      <c r="DW225" s="14"/>
      <c r="DX225" s="14"/>
      <c r="DY225" s="14"/>
      <c r="DZ225" s="14"/>
      <c r="EA225" s="14"/>
    </row>
    <row r="226" spans="1:131" x14ac:dyDescent="0.25">
      <c r="A226" s="14" t="s">
        <v>64</v>
      </c>
      <c r="B226" s="14" t="s">
        <v>63</v>
      </c>
      <c r="C226" s="14" t="s">
        <v>35</v>
      </c>
      <c r="D226" s="14" t="s">
        <v>63</v>
      </c>
      <c r="E226" s="14" t="s">
        <v>63</v>
      </c>
      <c r="F226" s="14" t="s">
        <v>63</v>
      </c>
      <c r="G226" s="14" t="s">
        <v>191</v>
      </c>
      <c r="H226" s="1">
        <v>42234</v>
      </c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D226" s="14">
        <v>16</v>
      </c>
      <c r="DE226" s="14">
        <v>19</v>
      </c>
      <c r="DF226" s="27">
        <f t="shared" ca="1" si="3"/>
        <v>0</v>
      </c>
      <c r="DG226" s="14">
        <v>1</v>
      </c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</row>
    <row r="227" spans="1:131" x14ac:dyDescent="0.25">
      <c r="A227" s="14" t="s">
        <v>64</v>
      </c>
      <c r="B227" s="14" t="s">
        <v>63</v>
      </c>
      <c r="C227" s="14" t="s">
        <v>35</v>
      </c>
      <c r="D227" s="14" t="s">
        <v>63</v>
      </c>
      <c r="E227" s="14" t="s">
        <v>63</v>
      </c>
      <c r="F227" s="14" t="s">
        <v>63</v>
      </c>
      <c r="G227" s="14" t="s">
        <v>191</v>
      </c>
      <c r="H227" s="1">
        <v>42242</v>
      </c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2"/>
      <c r="CO227" s="2"/>
      <c r="CP227" s="2"/>
      <c r="CQ227" s="2"/>
      <c r="CR227" s="2"/>
      <c r="CS227" s="2"/>
      <c r="CT227" s="2"/>
      <c r="CU227" s="2"/>
      <c r="CV227" s="2"/>
      <c r="CW227" s="14"/>
      <c r="CX227" s="14"/>
      <c r="CY227" s="14"/>
      <c r="CZ227" s="14"/>
      <c r="DD227" s="14">
        <v>16</v>
      </c>
      <c r="DE227" s="14">
        <v>19</v>
      </c>
      <c r="DF227" s="27">
        <f t="shared" ca="1" si="3"/>
        <v>0</v>
      </c>
      <c r="DG227" s="14">
        <v>1</v>
      </c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</row>
    <row r="228" spans="1:131" x14ac:dyDescent="0.25">
      <c r="A228" s="14" t="s">
        <v>64</v>
      </c>
      <c r="B228" s="14" t="s">
        <v>63</v>
      </c>
      <c r="C228" s="14" t="s">
        <v>35</v>
      </c>
      <c r="D228" s="14" t="s">
        <v>63</v>
      </c>
      <c r="E228" s="14" t="s">
        <v>63</v>
      </c>
      <c r="F228" s="14" t="s">
        <v>63</v>
      </c>
      <c r="G228" s="14" t="s">
        <v>191</v>
      </c>
      <c r="H228" s="1">
        <v>42243</v>
      </c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D228" s="14">
        <v>16</v>
      </c>
      <c r="DE228" s="14">
        <v>19</v>
      </c>
      <c r="DF228" s="27">
        <f t="shared" ca="1" si="3"/>
        <v>0</v>
      </c>
      <c r="DG228" s="14">
        <v>1</v>
      </c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</row>
    <row r="229" spans="1:131" x14ac:dyDescent="0.25">
      <c r="A229" s="14" t="s">
        <v>64</v>
      </c>
      <c r="B229" s="14" t="s">
        <v>63</v>
      </c>
      <c r="C229" s="14" t="s">
        <v>35</v>
      </c>
      <c r="D229" s="14" t="s">
        <v>63</v>
      </c>
      <c r="E229" s="14" t="s">
        <v>63</v>
      </c>
      <c r="F229" s="14" t="s">
        <v>63</v>
      </c>
      <c r="G229" s="14" t="s">
        <v>191</v>
      </c>
      <c r="H229" s="1">
        <v>42256</v>
      </c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D229" s="14">
        <v>16</v>
      </c>
      <c r="DE229" s="14">
        <v>19</v>
      </c>
      <c r="DF229" s="27">
        <f t="shared" ca="1" si="3"/>
        <v>0</v>
      </c>
      <c r="DG229" s="14">
        <v>1</v>
      </c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4"/>
      <c r="DS229" s="14"/>
      <c r="DT229" s="14"/>
      <c r="DU229" s="14"/>
      <c r="DV229" s="14"/>
      <c r="DW229" s="14"/>
      <c r="DX229" s="14"/>
      <c r="DY229" s="14"/>
      <c r="DZ229" s="14"/>
      <c r="EA229" s="14"/>
    </row>
    <row r="230" spans="1:131" x14ac:dyDescent="0.25">
      <c r="A230" s="14" t="s">
        <v>64</v>
      </c>
      <c r="B230" s="14" t="s">
        <v>63</v>
      </c>
      <c r="C230" s="14" t="s">
        <v>35</v>
      </c>
      <c r="D230" s="14" t="s">
        <v>63</v>
      </c>
      <c r="E230" s="14" t="s">
        <v>63</v>
      </c>
      <c r="F230" s="14" t="s">
        <v>63</v>
      </c>
      <c r="G230" s="14" t="s">
        <v>191</v>
      </c>
      <c r="H230" s="1">
        <v>42257</v>
      </c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D230" s="14">
        <v>16</v>
      </c>
      <c r="DE230" s="14">
        <v>19</v>
      </c>
      <c r="DF230" s="27">
        <f t="shared" ca="1" si="3"/>
        <v>0</v>
      </c>
      <c r="DG230" s="14">
        <v>1</v>
      </c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</row>
    <row r="231" spans="1:131" x14ac:dyDescent="0.25">
      <c r="A231" s="14" t="s">
        <v>64</v>
      </c>
      <c r="B231" s="14" t="s">
        <v>63</v>
      </c>
      <c r="C231" s="14" t="s">
        <v>35</v>
      </c>
      <c r="D231" s="14" t="s">
        <v>63</v>
      </c>
      <c r="E231" s="14" t="s">
        <v>63</v>
      </c>
      <c r="F231" s="14" t="s">
        <v>63</v>
      </c>
      <c r="G231" s="14" t="s">
        <v>191</v>
      </c>
      <c r="H231" s="1">
        <v>42258</v>
      </c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D231" s="14">
        <v>16</v>
      </c>
      <c r="DE231" s="14">
        <v>19</v>
      </c>
      <c r="DF231" s="27">
        <f t="shared" ca="1" si="3"/>
        <v>0</v>
      </c>
      <c r="DG231" s="14">
        <v>1</v>
      </c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</row>
    <row r="232" spans="1:131" x14ac:dyDescent="0.25">
      <c r="A232" s="14" t="s">
        <v>64</v>
      </c>
      <c r="B232" s="14" t="s">
        <v>63</v>
      </c>
      <c r="C232" s="14" t="s">
        <v>35</v>
      </c>
      <c r="D232" s="14" t="s">
        <v>63</v>
      </c>
      <c r="E232" s="14" t="s">
        <v>63</v>
      </c>
      <c r="F232" s="14" t="s">
        <v>63</v>
      </c>
      <c r="G232" s="14" t="s">
        <v>191</v>
      </c>
      <c r="H232" s="1" t="s">
        <v>181</v>
      </c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D232" s="14">
        <v>16</v>
      </c>
      <c r="DE232" s="14">
        <v>19</v>
      </c>
      <c r="DF232" s="27">
        <f t="shared" ca="1" si="3"/>
        <v>0</v>
      </c>
      <c r="DG232" s="14">
        <v>1</v>
      </c>
      <c r="DH232" s="14"/>
      <c r="DI232" s="14"/>
      <c r="DJ232" s="14"/>
      <c r="DK232" s="14"/>
      <c r="DL232" s="14"/>
      <c r="DM232" s="14"/>
      <c r="DN232" s="14"/>
      <c r="DO232" s="14"/>
      <c r="DP232" s="14"/>
      <c r="DQ232" s="14"/>
      <c r="DR232" s="14"/>
      <c r="DS232" s="14"/>
      <c r="DT232" s="14"/>
      <c r="DU232" s="14"/>
      <c r="DV232" s="14"/>
      <c r="DW232" s="14"/>
      <c r="DX232" s="14"/>
      <c r="DY232" s="14"/>
      <c r="DZ232" s="14"/>
      <c r="EA232" s="14"/>
    </row>
    <row r="233" spans="1:131" x14ac:dyDescent="0.25">
      <c r="A233" s="14" t="s">
        <v>64</v>
      </c>
      <c r="B233" s="14" t="s">
        <v>63</v>
      </c>
      <c r="C233" s="14" t="s">
        <v>35</v>
      </c>
      <c r="D233" s="14" t="s">
        <v>63</v>
      </c>
      <c r="E233" s="14" t="s">
        <v>63</v>
      </c>
      <c r="F233" s="14" t="s">
        <v>63</v>
      </c>
      <c r="G233" s="14" t="s">
        <v>192</v>
      </c>
      <c r="H233" s="1">
        <v>42163</v>
      </c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D233" s="14">
        <v>16</v>
      </c>
      <c r="DE233" s="14">
        <v>19</v>
      </c>
      <c r="DF233" s="27">
        <f t="shared" ca="1" si="3"/>
        <v>0</v>
      </c>
      <c r="DG233" s="14">
        <v>1</v>
      </c>
      <c r="DH233" s="14"/>
      <c r="DI233" s="14"/>
      <c r="DJ233" s="14"/>
      <c r="DK233" s="14"/>
      <c r="DL233" s="14"/>
      <c r="DM233" s="14"/>
      <c r="DN233" s="14"/>
      <c r="DO233" s="14"/>
      <c r="DP233" s="14"/>
      <c r="DQ233" s="14"/>
      <c r="DR233" s="14"/>
      <c r="DS233" s="14"/>
      <c r="DT233" s="14"/>
      <c r="DU233" s="14"/>
      <c r="DV233" s="14"/>
      <c r="DW233" s="14"/>
      <c r="DX233" s="14"/>
      <c r="DY233" s="14"/>
      <c r="DZ233" s="14"/>
      <c r="EA233" s="14"/>
    </row>
    <row r="234" spans="1:131" x14ac:dyDescent="0.25">
      <c r="A234" s="14" t="s">
        <v>64</v>
      </c>
      <c r="B234" s="14" t="s">
        <v>63</v>
      </c>
      <c r="C234" s="14" t="s">
        <v>35</v>
      </c>
      <c r="D234" s="14" t="s">
        <v>63</v>
      </c>
      <c r="E234" s="14" t="s">
        <v>63</v>
      </c>
      <c r="F234" s="14" t="s">
        <v>63</v>
      </c>
      <c r="G234" s="14" t="s">
        <v>192</v>
      </c>
      <c r="H234" s="1">
        <v>42167</v>
      </c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D234" s="14">
        <v>16</v>
      </c>
      <c r="DE234" s="14">
        <v>19</v>
      </c>
      <c r="DF234" s="27">
        <f t="shared" ca="1" si="3"/>
        <v>0</v>
      </c>
      <c r="DG234" s="14">
        <v>1</v>
      </c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</row>
    <row r="235" spans="1:131" x14ac:dyDescent="0.25">
      <c r="A235" s="14" t="s">
        <v>64</v>
      </c>
      <c r="B235" s="14" t="s">
        <v>63</v>
      </c>
      <c r="C235" s="14" t="s">
        <v>35</v>
      </c>
      <c r="D235" s="14" t="s">
        <v>63</v>
      </c>
      <c r="E235" s="14" t="s">
        <v>63</v>
      </c>
      <c r="F235" s="14" t="s">
        <v>63</v>
      </c>
      <c r="G235" s="14" t="s">
        <v>192</v>
      </c>
      <c r="H235" s="1">
        <v>42180</v>
      </c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D235" s="14">
        <v>16</v>
      </c>
      <c r="DE235" s="14">
        <v>19</v>
      </c>
      <c r="DF235" s="27">
        <f t="shared" ca="1" si="3"/>
        <v>0</v>
      </c>
      <c r="DG235" s="14">
        <v>1</v>
      </c>
      <c r="DH235" s="2"/>
      <c r="DI235" s="2"/>
      <c r="DJ235" s="14"/>
      <c r="DK235" s="14"/>
      <c r="DL235" s="2"/>
      <c r="DM235" s="14"/>
      <c r="DN235" s="14"/>
      <c r="DO235" s="14"/>
      <c r="DP235" s="14"/>
      <c r="DQ235" s="14"/>
      <c r="DR235" s="14"/>
      <c r="DS235" s="14"/>
      <c r="DT235" s="14"/>
      <c r="DU235" s="14"/>
      <c r="DV235" s="14"/>
      <c r="DW235" s="14"/>
      <c r="DX235" s="14"/>
      <c r="DY235" s="14"/>
      <c r="DZ235" s="14"/>
      <c r="EA235" s="14"/>
    </row>
    <row r="236" spans="1:131" x14ac:dyDescent="0.25">
      <c r="A236" s="14" t="s">
        <v>64</v>
      </c>
      <c r="B236" s="14" t="s">
        <v>63</v>
      </c>
      <c r="C236" s="14" t="s">
        <v>35</v>
      </c>
      <c r="D236" s="14" t="s">
        <v>63</v>
      </c>
      <c r="E236" s="14" t="s">
        <v>63</v>
      </c>
      <c r="F236" s="14" t="s">
        <v>63</v>
      </c>
      <c r="G236" s="14" t="s">
        <v>192</v>
      </c>
      <c r="H236" s="1">
        <v>42181</v>
      </c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D236" s="14">
        <v>16</v>
      </c>
      <c r="DE236" s="14">
        <v>19</v>
      </c>
      <c r="DF236" s="27">
        <f t="shared" ca="1" si="3"/>
        <v>0</v>
      </c>
      <c r="DG236" s="14">
        <v>1</v>
      </c>
      <c r="DH236" s="2"/>
      <c r="DI236" s="2"/>
      <c r="DJ236" s="14"/>
      <c r="DK236" s="14"/>
      <c r="DL236" s="2"/>
      <c r="DM236" s="14"/>
      <c r="DN236" s="14"/>
      <c r="DO236" s="14"/>
      <c r="DP236" s="14"/>
      <c r="DQ236" s="14"/>
      <c r="DR236" s="14"/>
      <c r="DS236" s="14"/>
      <c r="DT236" s="14"/>
      <c r="DU236" s="14"/>
      <c r="DV236" s="14"/>
      <c r="DW236" s="14"/>
      <c r="DX236" s="14"/>
      <c r="DY236" s="14"/>
      <c r="DZ236" s="14"/>
      <c r="EA236" s="14"/>
    </row>
    <row r="237" spans="1:131" x14ac:dyDescent="0.25">
      <c r="A237" s="14" t="s">
        <v>64</v>
      </c>
      <c r="B237" s="14" t="s">
        <v>63</v>
      </c>
      <c r="C237" s="14" t="s">
        <v>35</v>
      </c>
      <c r="D237" s="14" t="s">
        <v>63</v>
      </c>
      <c r="E237" s="14" t="s">
        <v>63</v>
      </c>
      <c r="F237" s="14" t="s">
        <v>63</v>
      </c>
      <c r="G237" s="14" t="s">
        <v>192</v>
      </c>
      <c r="H237" s="1">
        <v>42185</v>
      </c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D237" s="14">
        <v>16</v>
      </c>
      <c r="DE237" s="14">
        <v>19</v>
      </c>
      <c r="DF237" s="27">
        <f t="shared" ca="1" si="3"/>
        <v>0</v>
      </c>
      <c r="DG237" s="14">
        <v>1</v>
      </c>
      <c r="DH237" s="2"/>
      <c r="DI237" s="2"/>
      <c r="DJ237" s="14"/>
      <c r="DK237" s="14"/>
      <c r="DL237" s="2"/>
      <c r="DM237" s="14"/>
      <c r="DN237" s="14"/>
      <c r="DO237" s="14"/>
      <c r="DP237" s="14"/>
      <c r="DQ237" s="14"/>
      <c r="DR237" s="14"/>
      <c r="DS237" s="14"/>
      <c r="DT237" s="14"/>
      <c r="DU237" s="14"/>
      <c r="DV237" s="14"/>
      <c r="DW237" s="14"/>
      <c r="DX237" s="14"/>
      <c r="DY237" s="14"/>
      <c r="DZ237" s="14"/>
      <c r="EA237" s="14"/>
    </row>
    <row r="238" spans="1:131" x14ac:dyDescent="0.25">
      <c r="A238" s="14" t="s">
        <v>64</v>
      </c>
      <c r="B238" s="14" t="s">
        <v>63</v>
      </c>
      <c r="C238" s="14" t="s">
        <v>35</v>
      </c>
      <c r="D238" s="14" t="s">
        <v>63</v>
      </c>
      <c r="E238" s="14" t="s">
        <v>63</v>
      </c>
      <c r="F238" s="14" t="s">
        <v>63</v>
      </c>
      <c r="G238" s="14" t="s">
        <v>192</v>
      </c>
      <c r="H238" s="1">
        <v>42186</v>
      </c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D238" s="14">
        <v>16</v>
      </c>
      <c r="DE238" s="14">
        <v>19</v>
      </c>
      <c r="DF238" s="27">
        <f t="shared" ca="1" si="3"/>
        <v>0</v>
      </c>
      <c r="DG238" s="14">
        <v>1</v>
      </c>
      <c r="DH238" s="2"/>
      <c r="DI238" s="2"/>
      <c r="DJ238" s="14"/>
      <c r="DK238" s="14"/>
      <c r="DL238" s="2"/>
      <c r="DM238" s="14"/>
      <c r="DN238" s="14"/>
      <c r="DO238" s="14"/>
      <c r="DP238" s="14"/>
      <c r="DQ238" s="14"/>
      <c r="DR238" s="14"/>
      <c r="DS238" s="14"/>
      <c r="DT238" s="14"/>
      <c r="DU238" s="14"/>
      <c r="DV238" s="14"/>
      <c r="DW238" s="14"/>
      <c r="DX238" s="14"/>
      <c r="DY238" s="14"/>
      <c r="DZ238" s="14"/>
      <c r="EA238" s="14"/>
    </row>
    <row r="239" spans="1:131" x14ac:dyDescent="0.25">
      <c r="A239" s="14" t="s">
        <v>64</v>
      </c>
      <c r="B239" s="14" t="s">
        <v>63</v>
      </c>
      <c r="C239" s="14" t="s">
        <v>35</v>
      </c>
      <c r="D239" s="14" t="s">
        <v>63</v>
      </c>
      <c r="E239" s="14" t="s">
        <v>63</v>
      </c>
      <c r="F239" s="14" t="s">
        <v>63</v>
      </c>
      <c r="G239" s="14" t="s">
        <v>192</v>
      </c>
      <c r="H239" s="1">
        <v>42201</v>
      </c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D239" s="14">
        <v>17</v>
      </c>
      <c r="DE239" s="14">
        <v>19</v>
      </c>
      <c r="DF239" s="27">
        <f t="shared" ca="1" si="3"/>
        <v>0</v>
      </c>
      <c r="DG239" s="14">
        <v>1</v>
      </c>
      <c r="DH239" s="2"/>
      <c r="DI239" s="14"/>
      <c r="DJ239" s="14"/>
      <c r="DK239" s="14"/>
      <c r="DL239" s="2"/>
      <c r="DM239" s="14"/>
      <c r="DN239" s="14"/>
      <c r="DO239" s="14"/>
      <c r="DP239" s="14"/>
      <c r="DQ239" s="14"/>
      <c r="DR239" s="14"/>
      <c r="DS239" s="14"/>
      <c r="DT239" s="14"/>
      <c r="DU239" s="14"/>
      <c r="DV239" s="14"/>
      <c r="DW239" s="14"/>
      <c r="DX239" s="14"/>
      <c r="DY239" s="14"/>
      <c r="DZ239" s="14"/>
      <c r="EA239" s="14"/>
    </row>
    <row r="240" spans="1:131" x14ac:dyDescent="0.25">
      <c r="A240" s="14" t="s">
        <v>64</v>
      </c>
      <c r="B240" s="14" t="s">
        <v>63</v>
      </c>
      <c r="C240" s="14" t="s">
        <v>35</v>
      </c>
      <c r="D240" s="14" t="s">
        <v>63</v>
      </c>
      <c r="E240" s="14" t="s">
        <v>63</v>
      </c>
      <c r="F240" s="14" t="s">
        <v>63</v>
      </c>
      <c r="G240" s="14" t="s">
        <v>192</v>
      </c>
      <c r="H240" s="1">
        <v>42213</v>
      </c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D240" s="14">
        <v>16</v>
      </c>
      <c r="DE240" s="14">
        <v>19</v>
      </c>
      <c r="DF240" s="27">
        <f t="shared" ca="1" si="3"/>
        <v>0</v>
      </c>
      <c r="DG240" s="14">
        <v>1</v>
      </c>
      <c r="DH240" s="2"/>
      <c r="DI240" s="14"/>
      <c r="DJ240" s="14"/>
      <c r="DK240" s="14"/>
      <c r="DL240" s="14"/>
      <c r="DM240" s="14"/>
      <c r="DN240" s="14"/>
      <c r="DO240" s="2"/>
      <c r="DP240" s="2"/>
      <c r="DQ240" s="2"/>
      <c r="DR240" s="2"/>
      <c r="DS240" s="2"/>
      <c r="DT240" s="2"/>
      <c r="DU240" s="2"/>
      <c r="DV240" s="14"/>
      <c r="DW240" s="14"/>
      <c r="DX240" s="14"/>
      <c r="DY240" s="14"/>
      <c r="DZ240" s="2"/>
      <c r="EA240" s="2"/>
    </row>
    <row r="241" spans="1:131" x14ac:dyDescent="0.25">
      <c r="A241" s="14" t="s">
        <v>64</v>
      </c>
      <c r="B241" s="14" t="s">
        <v>63</v>
      </c>
      <c r="C241" s="14" t="s">
        <v>35</v>
      </c>
      <c r="D241" s="14" t="s">
        <v>63</v>
      </c>
      <c r="E241" s="14" t="s">
        <v>63</v>
      </c>
      <c r="F241" s="14" t="s">
        <v>63</v>
      </c>
      <c r="G241" s="14" t="s">
        <v>192</v>
      </c>
      <c r="H241" s="1">
        <v>42214</v>
      </c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D241" s="14">
        <v>16</v>
      </c>
      <c r="DE241" s="14">
        <v>19</v>
      </c>
      <c r="DF241" s="27">
        <f t="shared" ca="1" si="3"/>
        <v>0</v>
      </c>
      <c r="DG241" s="14">
        <v>1</v>
      </c>
      <c r="DH241" s="2"/>
      <c r="DI241" s="14"/>
      <c r="DJ241" s="14"/>
      <c r="DK241" s="14"/>
      <c r="DL241" s="14"/>
      <c r="DM241" s="14"/>
      <c r="DN241" s="14"/>
      <c r="DO241" s="2"/>
      <c r="DP241" s="2"/>
      <c r="DQ241" s="2"/>
      <c r="DR241" s="2"/>
      <c r="DS241" s="2"/>
      <c r="DT241" s="2"/>
      <c r="DU241" s="2"/>
      <c r="DV241" s="14"/>
      <c r="DW241" s="14"/>
      <c r="DX241" s="14"/>
      <c r="DY241" s="2"/>
      <c r="DZ241" s="2"/>
      <c r="EA241" s="14"/>
    </row>
    <row r="242" spans="1:131" x14ac:dyDescent="0.25">
      <c r="A242" s="14" t="s">
        <v>64</v>
      </c>
      <c r="B242" s="14" t="s">
        <v>63</v>
      </c>
      <c r="C242" s="14" t="s">
        <v>35</v>
      </c>
      <c r="D242" s="14" t="s">
        <v>63</v>
      </c>
      <c r="E242" s="14" t="s">
        <v>63</v>
      </c>
      <c r="F242" s="14" t="s">
        <v>63</v>
      </c>
      <c r="G242" s="14" t="s">
        <v>192</v>
      </c>
      <c r="H242" s="1">
        <v>42215</v>
      </c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D242" s="14">
        <v>16</v>
      </c>
      <c r="DE242" s="14">
        <v>19</v>
      </c>
      <c r="DF242" s="27">
        <f t="shared" ca="1" si="3"/>
        <v>0</v>
      </c>
      <c r="DG242" s="14">
        <v>1</v>
      </c>
      <c r="DH242" s="2"/>
      <c r="DI242" s="14"/>
      <c r="DJ242" s="14"/>
      <c r="DK242" s="14"/>
      <c r="DL242" s="14"/>
      <c r="DM242" s="14"/>
      <c r="DN242" s="14"/>
      <c r="DO242" s="2"/>
      <c r="DP242" s="2"/>
      <c r="DQ242" s="2"/>
      <c r="DR242" s="2"/>
      <c r="DS242" s="2"/>
      <c r="DT242" s="2"/>
      <c r="DU242" s="2"/>
      <c r="DV242" s="14"/>
      <c r="DW242" s="14"/>
      <c r="DX242" s="14"/>
      <c r="DY242" s="14"/>
      <c r="DZ242" s="14"/>
      <c r="EA242" s="14"/>
    </row>
    <row r="243" spans="1:131" x14ac:dyDescent="0.25">
      <c r="A243" s="14" t="s">
        <v>64</v>
      </c>
      <c r="B243" s="14" t="s">
        <v>63</v>
      </c>
      <c r="C243" s="14" t="s">
        <v>35</v>
      </c>
      <c r="D243" s="14" t="s">
        <v>63</v>
      </c>
      <c r="E243" s="14" t="s">
        <v>63</v>
      </c>
      <c r="F243" s="14" t="s">
        <v>63</v>
      </c>
      <c r="G243" s="14" t="s">
        <v>192</v>
      </c>
      <c r="H243" s="1">
        <v>42233</v>
      </c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D243" s="14">
        <v>16</v>
      </c>
      <c r="DE243" s="14">
        <v>19</v>
      </c>
      <c r="DF243" s="27">
        <f t="shared" ca="1" si="3"/>
        <v>0</v>
      </c>
      <c r="DG243" s="14">
        <v>1</v>
      </c>
      <c r="DH243" s="2"/>
      <c r="DI243" s="14"/>
      <c r="DJ243" s="14"/>
      <c r="DK243" s="14"/>
      <c r="DL243" s="14"/>
      <c r="DM243" s="14"/>
      <c r="DN243" s="14"/>
      <c r="DO243" s="2"/>
      <c r="DP243" s="2"/>
      <c r="DQ243" s="2"/>
      <c r="DR243" s="2"/>
      <c r="DS243" s="2"/>
      <c r="DT243" s="2"/>
      <c r="DU243" s="2"/>
      <c r="DV243" s="14"/>
      <c r="DW243" s="14"/>
      <c r="DX243" s="14"/>
      <c r="DY243" s="14"/>
      <c r="DZ243" s="14"/>
      <c r="EA243" s="14"/>
    </row>
    <row r="244" spans="1:131" x14ac:dyDescent="0.25">
      <c r="A244" s="14" t="s">
        <v>64</v>
      </c>
      <c r="B244" s="14" t="s">
        <v>63</v>
      </c>
      <c r="C244" s="14" t="s">
        <v>35</v>
      </c>
      <c r="D244" s="14" t="s">
        <v>63</v>
      </c>
      <c r="E244" s="14" t="s">
        <v>63</v>
      </c>
      <c r="F244" s="14" t="s">
        <v>63</v>
      </c>
      <c r="G244" s="14" t="s">
        <v>192</v>
      </c>
      <c r="H244" s="1">
        <v>42234</v>
      </c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D244" s="14">
        <v>16</v>
      </c>
      <c r="DE244" s="14">
        <v>19</v>
      </c>
      <c r="DF244" s="27">
        <f t="shared" ca="1" si="3"/>
        <v>0</v>
      </c>
      <c r="DG244" s="14">
        <v>1</v>
      </c>
      <c r="DH244" s="2"/>
      <c r="DI244" s="14"/>
      <c r="DJ244" s="14"/>
      <c r="DK244" s="14"/>
      <c r="DL244" s="14"/>
      <c r="DM244" s="14"/>
      <c r="DN244" s="14"/>
      <c r="DO244" s="2"/>
      <c r="DP244" s="2"/>
      <c r="DQ244" s="2"/>
      <c r="DR244" s="2"/>
      <c r="DS244" s="2"/>
      <c r="DT244" s="2"/>
      <c r="DU244" s="2"/>
      <c r="DV244" s="14"/>
      <c r="DW244" s="14"/>
      <c r="DX244" s="14"/>
      <c r="DY244" s="14"/>
      <c r="DZ244" s="14"/>
      <c r="EA244" s="14"/>
    </row>
    <row r="245" spans="1:131" x14ac:dyDescent="0.25">
      <c r="A245" s="14" t="s">
        <v>64</v>
      </c>
      <c r="B245" s="14" t="s">
        <v>63</v>
      </c>
      <c r="C245" s="14" t="s">
        <v>35</v>
      </c>
      <c r="D245" s="14" t="s">
        <v>63</v>
      </c>
      <c r="E245" s="14" t="s">
        <v>63</v>
      </c>
      <c r="F245" s="14" t="s">
        <v>63</v>
      </c>
      <c r="G245" s="14" t="s">
        <v>192</v>
      </c>
      <c r="H245" s="1">
        <v>42242</v>
      </c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D245" s="14">
        <v>16</v>
      </c>
      <c r="DE245" s="14">
        <v>19</v>
      </c>
      <c r="DF245" s="27">
        <f t="shared" ca="1" si="3"/>
        <v>0</v>
      </c>
      <c r="DG245" s="14">
        <v>1</v>
      </c>
      <c r="DH245" s="2"/>
      <c r="DI245" s="14"/>
      <c r="DJ245" s="14"/>
      <c r="DK245" s="14"/>
      <c r="DL245" s="14"/>
      <c r="DM245" s="14"/>
      <c r="DN245" s="14"/>
      <c r="DO245" s="2"/>
      <c r="DP245" s="2"/>
      <c r="DQ245" s="2"/>
      <c r="DR245" s="2"/>
      <c r="DS245" s="2"/>
      <c r="DT245" s="2"/>
      <c r="DU245" s="2"/>
      <c r="DV245" s="14"/>
      <c r="DW245" s="14"/>
      <c r="DX245" s="14"/>
      <c r="DY245" s="14"/>
      <c r="DZ245" s="14"/>
      <c r="EA245" s="14"/>
    </row>
    <row r="246" spans="1:131" x14ac:dyDescent="0.25">
      <c r="A246" s="14" t="s">
        <v>64</v>
      </c>
      <c r="B246" s="14" t="s">
        <v>63</v>
      </c>
      <c r="C246" s="14" t="s">
        <v>35</v>
      </c>
      <c r="D246" s="14" t="s">
        <v>63</v>
      </c>
      <c r="E246" s="14" t="s">
        <v>63</v>
      </c>
      <c r="F246" s="14" t="s">
        <v>63</v>
      </c>
      <c r="G246" s="14" t="s">
        <v>192</v>
      </c>
      <c r="H246" s="1">
        <v>42243</v>
      </c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D246" s="14">
        <v>16</v>
      </c>
      <c r="DE246" s="14">
        <v>19</v>
      </c>
      <c r="DF246" s="27">
        <f t="shared" ca="1" si="3"/>
        <v>0</v>
      </c>
      <c r="DG246" s="14">
        <v>1</v>
      </c>
      <c r="DH246" s="2"/>
      <c r="DI246" s="14"/>
      <c r="DJ246" s="14"/>
      <c r="DK246" s="14"/>
      <c r="DL246" s="14"/>
      <c r="DM246" s="14"/>
      <c r="DN246" s="14"/>
      <c r="DO246" s="2"/>
      <c r="DP246" s="2"/>
      <c r="DQ246" s="2"/>
      <c r="DR246" s="2"/>
      <c r="DS246" s="2"/>
      <c r="DT246" s="2"/>
      <c r="DU246" s="2"/>
      <c r="DV246" s="14"/>
      <c r="DW246" s="14"/>
      <c r="DX246" s="14"/>
      <c r="DY246" s="14"/>
      <c r="DZ246" s="14"/>
      <c r="EA246" s="14"/>
    </row>
    <row r="247" spans="1:131" x14ac:dyDescent="0.25">
      <c r="A247" s="14" t="s">
        <v>64</v>
      </c>
      <c r="B247" s="14" t="s">
        <v>63</v>
      </c>
      <c r="C247" s="14" t="s">
        <v>35</v>
      </c>
      <c r="D247" s="14" t="s">
        <v>63</v>
      </c>
      <c r="E247" s="14" t="s">
        <v>63</v>
      </c>
      <c r="F247" s="14" t="s">
        <v>63</v>
      </c>
      <c r="G247" s="14" t="s">
        <v>192</v>
      </c>
      <c r="H247" s="1">
        <v>42256</v>
      </c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D247" s="14">
        <v>16</v>
      </c>
      <c r="DE247" s="14">
        <v>19</v>
      </c>
      <c r="DF247" s="27">
        <f t="shared" ca="1" si="3"/>
        <v>0</v>
      </c>
      <c r="DG247" s="14">
        <v>1</v>
      </c>
      <c r="DH247" s="14"/>
      <c r="DI247" s="14"/>
      <c r="DJ247" s="14"/>
      <c r="DK247" s="14"/>
      <c r="DL247" s="14"/>
      <c r="DM247" s="14"/>
      <c r="DN247" s="14"/>
      <c r="DO247" s="14"/>
      <c r="DP247" s="14"/>
      <c r="DQ247" s="14"/>
      <c r="DR247" s="14"/>
      <c r="DS247" s="14"/>
      <c r="DT247" s="14"/>
      <c r="DU247" s="14"/>
      <c r="DV247" s="14"/>
      <c r="DW247" s="14"/>
      <c r="DX247" s="14"/>
      <c r="DY247" s="14"/>
      <c r="DZ247" s="14"/>
      <c r="EA247" s="14"/>
    </row>
    <row r="248" spans="1:131" x14ac:dyDescent="0.25">
      <c r="A248" s="14" t="s">
        <v>64</v>
      </c>
      <c r="B248" s="14" t="s">
        <v>63</v>
      </c>
      <c r="C248" s="14" t="s">
        <v>35</v>
      </c>
      <c r="D248" s="14" t="s">
        <v>63</v>
      </c>
      <c r="E248" s="14" t="s">
        <v>63</v>
      </c>
      <c r="F248" s="14" t="s">
        <v>63</v>
      </c>
      <c r="G248" s="14" t="s">
        <v>192</v>
      </c>
      <c r="H248" s="1">
        <v>42257</v>
      </c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D248" s="14">
        <v>16</v>
      </c>
      <c r="DE248" s="14">
        <v>19</v>
      </c>
      <c r="DF248" s="27">
        <f t="shared" ca="1" si="3"/>
        <v>0</v>
      </c>
      <c r="DG248" s="14">
        <v>1</v>
      </c>
      <c r="DH248" s="14"/>
      <c r="DI248" s="14"/>
      <c r="DJ248" s="14"/>
      <c r="DK248" s="14"/>
      <c r="DL248" s="14"/>
      <c r="DM248" s="14"/>
      <c r="DN248" s="14"/>
      <c r="DO248" s="14"/>
      <c r="DP248" s="14"/>
      <c r="DQ248" s="14"/>
      <c r="DR248" s="14"/>
      <c r="DS248" s="14"/>
      <c r="DT248" s="14"/>
      <c r="DU248" s="14"/>
      <c r="DV248" s="14"/>
      <c r="DW248" s="14"/>
      <c r="DX248" s="14"/>
      <c r="DY248" s="14"/>
      <c r="DZ248" s="14"/>
      <c r="EA248" s="14"/>
    </row>
    <row r="249" spans="1:131" x14ac:dyDescent="0.25">
      <c r="A249" s="14" t="s">
        <v>64</v>
      </c>
      <c r="B249" s="14" t="s">
        <v>63</v>
      </c>
      <c r="C249" s="14" t="s">
        <v>35</v>
      </c>
      <c r="D249" s="14" t="s">
        <v>63</v>
      </c>
      <c r="E249" s="14" t="s">
        <v>63</v>
      </c>
      <c r="F249" s="14" t="s">
        <v>63</v>
      </c>
      <c r="G249" s="14" t="s">
        <v>192</v>
      </c>
      <c r="H249" s="1">
        <v>42258</v>
      </c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D249" s="14">
        <v>16</v>
      </c>
      <c r="DE249" s="14">
        <v>19</v>
      </c>
      <c r="DF249" s="27">
        <f t="shared" ca="1" si="3"/>
        <v>0</v>
      </c>
      <c r="DG249" s="14">
        <v>1</v>
      </c>
      <c r="DH249" s="14"/>
      <c r="DI249" s="14"/>
      <c r="DJ249" s="14"/>
      <c r="DK249" s="14"/>
      <c r="DL249" s="14"/>
      <c r="DM249" s="14"/>
      <c r="DN249" s="14"/>
      <c r="DO249" s="14"/>
      <c r="DP249" s="14"/>
      <c r="DQ249" s="14"/>
      <c r="DR249" s="14"/>
      <c r="DS249" s="14"/>
      <c r="DT249" s="14"/>
      <c r="DU249" s="14"/>
      <c r="DV249" s="14"/>
      <c r="DW249" s="14"/>
      <c r="DX249" s="14"/>
      <c r="DY249" s="14"/>
      <c r="DZ249" s="14"/>
      <c r="EA249" s="14"/>
    </row>
    <row r="250" spans="1:131" x14ac:dyDescent="0.25">
      <c r="A250" s="14" t="s">
        <v>64</v>
      </c>
      <c r="B250" s="14" t="s">
        <v>63</v>
      </c>
      <c r="C250" s="14" t="s">
        <v>35</v>
      </c>
      <c r="D250" s="14" t="s">
        <v>63</v>
      </c>
      <c r="E250" s="14" t="s">
        <v>63</v>
      </c>
      <c r="F250" s="14" t="s">
        <v>63</v>
      </c>
      <c r="G250" s="14" t="s">
        <v>192</v>
      </c>
      <c r="H250" s="1" t="s">
        <v>181</v>
      </c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D250" s="14">
        <v>16</v>
      </c>
      <c r="DE250" s="14">
        <v>19</v>
      </c>
      <c r="DF250" s="27">
        <f t="shared" ca="1" si="3"/>
        <v>0</v>
      </c>
      <c r="DG250" s="14">
        <v>1</v>
      </c>
      <c r="DH250" s="14"/>
      <c r="DI250" s="14"/>
      <c r="DJ250" s="14"/>
      <c r="DK250" s="14"/>
      <c r="DL250" s="14"/>
      <c r="DM250" s="14"/>
      <c r="DN250" s="14"/>
      <c r="DO250" s="14"/>
      <c r="DP250" s="14"/>
      <c r="DQ250" s="14"/>
      <c r="DR250" s="14"/>
      <c r="DS250" s="14"/>
      <c r="DT250" s="14"/>
      <c r="DU250" s="14"/>
      <c r="DV250" s="14"/>
      <c r="DW250" s="14"/>
      <c r="DX250" s="14"/>
      <c r="DY250" s="14"/>
      <c r="DZ250" s="14"/>
      <c r="EA250" s="14"/>
    </row>
    <row r="251" spans="1:131" x14ac:dyDescent="0.25">
      <c r="A251" s="14" t="s">
        <v>64</v>
      </c>
      <c r="B251" s="14" t="s">
        <v>63</v>
      </c>
      <c r="C251" s="14" t="s">
        <v>42</v>
      </c>
      <c r="D251" s="14" t="s">
        <v>63</v>
      </c>
      <c r="E251" s="14" t="s">
        <v>63</v>
      </c>
      <c r="F251" s="14" t="s">
        <v>63</v>
      </c>
      <c r="G251" s="14" t="s">
        <v>191</v>
      </c>
      <c r="H251" s="1">
        <v>42167</v>
      </c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D251" s="14">
        <v>16</v>
      </c>
      <c r="DE251" s="14">
        <v>19</v>
      </c>
      <c r="DF251" s="27">
        <f t="shared" ca="1" si="3"/>
        <v>0</v>
      </c>
      <c r="DG251" s="14">
        <v>1</v>
      </c>
      <c r="DH251" s="14"/>
      <c r="DI251" s="14"/>
      <c r="DJ251" s="14"/>
      <c r="DK251" s="14"/>
      <c r="DL251" s="14"/>
      <c r="DM251" s="14"/>
      <c r="DN251" s="14"/>
      <c r="DO251" s="14"/>
      <c r="DP251" s="14"/>
      <c r="DQ251" s="14"/>
      <c r="DR251" s="14"/>
      <c r="DS251" s="14"/>
      <c r="DT251" s="14"/>
      <c r="DU251" s="14"/>
      <c r="DV251" s="14"/>
      <c r="DW251" s="14"/>
      <c r="DX251" s="14"/>
      <c r="DY251" s="14"/>
      <c r="DZ251" s="14"/>
      <c r="EA251" s="14"/>
    </row>
    <row r="252" spans="1:131" x14ac:dyDescent="0.25">
      <c r="A252" s="14" t="s">
        <v>64</v>
      </c>
      <c r="B252" s="14" t="s">
        <v>63</v>
      </c>
      <c r="C252" s="14" t="s">
        <v>42</v>
      </c>
      <c r="D252" s="14" t="s">
        <v>63</v>
      </c>
      <c r="E252" s="14" t="s">
        <v>63</v>
      </c>
      <c r="F252" s="14" t="s">
        <v>63</v>
      </c>
      <c r="G252" s="14" t="s">
        <v>191</v>
      </c>
      <c r="H252" s="1">
        <v>42180</v>
      </c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D252" s="14">
        <v>16</v>
      </c>
      <c r="DE252" s="14">
        <v>19</v>
      </c>
      <c r="DF252" s="27">
        <f t="shared" ca="1" si="3"/>
        <v>0</v>
      </c>
      <c r="DG252" s="14">
        <v>1</v>
      </c>
      <c r="DH252" s="14"/>
      <c r="DI252" s="14"/>
      <c r="DJ252" s="14"/>
      <c r="DK252" s="14"/>
      <c r="DL252" s="14"/>
      <c r="DM252" s="14"/>
      <c r="DN252" s="14"/>
      <c r="DO252" s="14"/>
      <c r="DP252" s="14"/>
      <c r="DQ252" s="14"/>
      <c r="DR252" s="14"/>
      <c r="DS252" s="14"/>
      <c r="DT252" s="14"/>
      <c r="DU252" s="14"/>
      <c r="DV252" s="14"/>
      <c r="DW252" s="14"/>
      <c r="DX252" s="14"/>
      <c r="DY252" s="14"/>
      <c r="DZ252" s="14"/>
      <c r="EA252" s="14"/>
    </row>
    <row r="253" spans="1:131" x14ac:dyDescent="0.25">
      <c r="A253" s="14" t="s">
        <v>64</v>
      </c>
      <c r="B253" s="14" t="s">
        <v>63</v>
      </c>
      <c r="C253" s="14" t="s">
        <v>42</v>
      </c>
      <c r="D253" s="14" t="s">
        <v>63</v>
      </c>
      <c r="E253" s="14" t="s">
        <v>63</v>
      </c>
      <c r="F253" s="14" t="s">
        <v>63</v>
      </c>
      <c r="G253" s="14" t="s">
        <v>191</v>
      </c>
      <c r="H253" s="1">
        <v>42181</v>
      </c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D253" s="14">
        <v>16</v>
      </c>
      <c r="DE253" s="14">
        <v>19</v>
      </c>
      <c r="DF253" s="27">
        <f t="shared" ca="1" si="3"/>
        <v>0</v>
      </c>
      <c r="DG253" s="14">
        <v>1</v>
      </c>
      <c r="DH253" s="14"/>
      <c r="DI253" s="14"/>
      <c r="DJ253" s="14"/>
      <c r="DK253" s="14"/>
      <c r="DL253" s="14"/>
      <c r="DM253" s="14"/>
      <c r="DN253" s="14"/>
      <c r="DO253" s="14"/>
      <c r="DP253" s="14"/>
      <c r="DQ253" s="14"/>
      <c r="DR253" s="14"/>
      <c r="DS253" s="14"/>
      <c r="DT253" s="14"/>
      <c r="DU253" s="14"/>
      <c r="DV253" s="14"/>
      <c r="DW253" s="14"/>
      <c r="DX253" s="14"/>
      <c r="DY253" s="14"/>
      <c r="DZ253" s="14"/>
      <c r="EA253" s="14"/>
    </row>
    <row r="254" spans="1:131" x14ac:dyDescent="0.25">
      <c r="A254" s="14" t="s">
        <v>64</v>
      </c>
      <c r="B254" s="14" t="s">
        <v>63</v>
      </c>
      <c r="C254" s="14" t="s">
        <v>42</v>
      </c>
      <c r="D254" s="14" t="s">
        <v>63</v>
      </c>
      <c r="E254" s="14" t="s">
        <v>63</v>
      </c>
      <c r="F254" s="14" t="s">
        <v>63</v>
      </c>
      <c r="G254" s="14" t="s">
        <v>191</v>
      </c>
      <c r="H254" s="1">
        <v>42185</v>
      </c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2"/>
      <c r="CQ254" s="2"/>
      <c r="CR254" s="14"/>
      <c r="CS254" s="2"/>
      <c r="CT254" s="2"/>
      <c r="CU254" s="14"/>
      <c r="CV254" s="14"/>
      <c r="CW254" s="14"/>
      <c r="CX254" s="14"/>
      <c r="CY254" s="14"/>
      <c r="CZ254" s="14"/>
      <c r="DD254" s="14">
        <v>16</v>
      </c>
      <c r="DE254" s="14">
        <v>19</v>
      </c>
      <c r="DF254" s="27">
        <f t="shared" ca="1" si="3"/>
        <v>0</v>
      </c>
      <c r="DG254" s="14">
        <v>1</v>
      </c>
      <c r="DH254" s="14"/>
      <c r="DI254" s="14"/>
      <c r="DJ254" s="14"/>
      <c r="DK254" s="14"/>
      <c r="DL254" s="14"/>
      <c r="DM254" s="14"/>
      <c r="DN254" s="14"/>
      <c r="DO254" s="14"/>
      <c r="DP254" s="14"/>
      <c r="DQ254" s="14"/>
      <c r="DR254" s="14"/>
      <c r="DS254" s="14"/>
      <c r="DT254" s="14"/>
      <c r="DU254" s="14"/>
      <c r="DV254" s="14"/>
      <c r="DW254" s="14"/>
      <c r="DX254" s="14"/>
      <c r="DY254" s="14"/>
      <c r="DZ254" s="14"/>
      <c r="EA254" s="14"/>
    </row>
    <row r="255" spans="1:131" x14ac:dyDescent="0.25">
      <c r="A255" s="14" t="s">
        <v>64</v>
      </c>
      <c r="B255" s="14" t="s">
        <v>63</v>
      </c>
      <c r="C255" s="14" t="s">
        <v>42</v>
      </c>
      <c r="D255" s="14" t="s">
        <v>63</v>
      </c>
      <c r="E255" s="14" t="s">
        <v>63</v>
      </c>
      <c r="F255" s="14" t="s">
        <v>63</v>
      </c>
      <c r="G255" s="14" t="s">
        <v>191</v>
      </c>
      <c r="H255" s="1">
        <v>42186</v>
      </c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2"/>
      <c r="CQ255" s="2"/>
      <c r="CR255" s="14"/>
      <c r="CS255" s="2"/>
      <c r="CT255" s="2"/>
      <c r="CU255" s="14"/>
      <c r="CV255" s="14"/>
      <c r="CW255" s="14"/>
      <c r="CX255" s="14"/>
      <c r="CY255" s="14"/>
      <c r="CZ255" s="14"/>
      <c r="DD255" s="14">
        <v>16</v>
      </c>
      <c r="DE255" s="14">
        <v>19</v>
      </c>
      <c r="DF255" s="27">
        <f t="shared" ca="1" si="3"/>
        <v>0</v>
      </c>
      <c r="DG255" s="14">
        <v>1</v>
      </c>
      <c r="DH255" s="14"/>
      <c r="DI255" s="14"/>
      <c r="DJ255" s="14"/>
      <c r="DK255" s="14"/>
      <c r="DL255" s="14"/>
      <c r="DM255" s="14"/>
      <c r="DN255" s="14"/>
      <c r="DO255" s="14"/>
      <c r="DP255" s="14"/>
      <c r="DQ255" s="14"/>
      <c r="DR255" s="14"/>
      <c r="DS255" s="14"/>
      <c r="DT255" s="14"/>
      <c r="DU255" s="14"/>
      <c r="DV255" s="14"/>
      <c r="DW255" s="14"/>
      <c r="DX255" s="14"/>
      <c r="DY255" s="14"/>
      <c r="DZ255" s="14"/>
      <c r="EA255" s="14"/>
    </row>
    <row r="256" spans="1:131" x14ac:dyDescent="0.25">
      <c r="A256" s="14" t="s">
        <v>64</v>
      </c>
      <c r="B256" s="14" t="s">
        <v>63</v>
      </c>
      <c r="C256" s="14" t="s">
        <v>42</v>
      </c>
      <c r="D256" s="14" t="s">
        <v>63</v>
      </c>
      <c r="E256" s="14" t="s">
        <v>63</v>
      </c>
      <c r="F256" s="14" t="s">
        <v>63</v>
      </c>
      <c r="G256" s="14" t="s">
        <v>191</v>
      </c>
      <c r="H256" s="1">
        <v>42201</v>
      </c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2"/>
      <c r="CQ256" s="2"/>
      <c r="CR256" s="14"/>
      <c r="CS256" s="2"/>
      <c r="CT256" s="2"/>
      <c r="CU256" s="14"/>
      <c r="CV256" s="14"/>
      <c r="CW256" s="14"/>
      <c r="CX256" s="14"/>
      <c r="CY256" s="14"/>
      <c r="CZ256" s="14"/>
      <c r="DD256" s="14">
        <v>17</v>
      </c>
      <c r="DE256" s="14">
        <v>19</v>
      </c>
      <c r="DF256" s="27">
        <f t="shared" ca="1" si="3"/>
        <v>0</v>
      </c>
      <c r="DG256" s="14">
        <v>1</v>
      </c>
      <c r="DH256" s="14"/>
      <c r="DI256" s="14"/>
      <c r="DJ256" s="14"/>
      <c r="DK256" s="14"/>
      <c r="DL256" s="14"/>
      <c r="DM256" s="14"/>
      <c r="DN256" s="14"/>
      <c r="DO256" s="14"/>
      <c r="DP256" s="14"/>
      <c r="DQ256" s="14"/>
      <c r="DR256" s="14"/>
      <c r="DS256" s="14"/>
      <c r="DT256" s="14"/>
      <c r="DU256" s="14"/>
      <c r="DV256" s="14"/>
      <c r="DW256" s="14"/>
      <c r="DX256" s="14"/>
      <c r="DY256" s="14"/>
      <c r="DZ256" s="14"/>
      <c r="EA256" s="14"/>
    </row>
    <row r="257" spans="1:131" x14ac:dyDescent="0.25">
      <c r="A257" s="14" t="s">
        <v>64</v>
      </c>
      <c r="B257" s="14" t="s">
        <v>63</v>
      </c>
      <c r="C257" s="14" t="s">
        <v>42</v>
      </c>
      <c r="D257" s="14" t="s">
        <v>63</v>
      </c>
      <c r="E257" s="14" t="s">
        <v>63</v>
      </c>
      <c r="F257" s="14" t="s">
        <v>63</v>
      </c>
      <c r="G257" s="14" t="s">
        <v>191</v>
      </c>
      <c r="H257" s="1">
        <v>42213</v>
      </c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D257" s="14">
        <v>16</v>
      </c>
      <c r="DE257" s="14">
        <v>19</v>
      </c>
      <c r="DF257" s="27">
        <f t="shared" ca="1" si="3"/>
        <v>0</v>
      </c>
      <c r="DG257" s="14">
        <v>1</v>
      </c>
      <c r="DH257" s="14"/>
      <c r="DI257" s="14"/>
      <c r="DJ257" s="14"/>
      <c r="DK257" s="14"/>
      <c r="DL257" s="14"/>
      <c r="DM257" s="14"/>
      <c r="DN257" s="14"/>
      <c r="DO257" s="14"/>
      <c r="DP257" s="14"/>
      <c r="DQ257" s="14"/>
      <c r="DR257" s="14"/>
      <c r="DS257" s="14"/>
      <c r="DT257" s="14"/>
      <c r="DU257" s="14"/>
      <c r="DV257" s="14"/>
      <c r="DW257" s="14"/>
      <c r="DX257" s="14"/>
      <c r="DY257" s="14"/>
      <c r="DZ257" s="14"/>
      <c r="EA257" s="14"/>
    </row>
    <row r="258" spans="1:131" x14ac:dyDescent="0.25">
      <c r="A258" s="14" t="s">
        <v>64</v>
      </c>
      <c r="B258" s="14" t="s">
        <v>63</v>
      </c>
      <c r="C258" s="14" t="s">
        <v>42</v>
      </c>
      <c r="D258" s="14" t="s">
        <v>63</v>
      </c>
      <c r="E258" s="14" t="s">
        <v>63</v>
      </c>
      <c r="F258" s="14" t="s">
        <v>63</v>
      </c>
      <c r="G258" s="14" t="s">
        <v>191</v>
      </c>
      <c r="H258" s="1">
        <v>42214</v>
      </c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D258" s="14">
        <v>16</v>
      </c>
      <c r="DE258" s="14">
        <v>19</v>
      </c>
      <c r="DF258" s="27">
        <f t="shared" ca="1" si="3"/>
        <v>0</v>
      </c>
      <c r="DG258" s="14">
        <v>1</v>
      </c>
      <c r="DH258" s="14"/>
      <c r="DI258" s="14"/>
      <c r="DJ258" s="14"/>
      <c r="DK258" s="14"/>
      <c r="DL258" s="14"/>
      <c r="DM258" s="14"/>
      <c r="DN258" s="14"/>
      <c r="DO258" s="14"/>
      <c r="DP258" s="14"/>
      <c r="DQ258" s="14"/>
      <c r="DR258" s="14"/>
      <c r="DS258" s="14"/>
      <c r="DT258" s="14"/>
      <c r="DU258" s="14"/>
      <c r="DV258" s="14"/>
      <c r="DW258" s="14"/>
      <c r="DX258" s="14"/>
      <c r="DY258" s="14"/>
      <c r="DZ258" s="14"/>
      <c r="EA258" s="14"/>
    </row>
    <row r="259" spans="1:131" x14ac:dyDescent="0.25">
      <c r="A259" s="14" t="s">
        <v>64</v>
      </c>
      <c r="B259" s="14" t="s">
        <v>63</v>
      </c>
      <c r="C259" s="14" t="s">
        <v>42</v>
      </c>
      <c r="D259" s="14" t="s">
        <v>63</v>
      </c>
      <c r="E259" s="14" t="s">
        <v>63</v>
      </c>
      <c r="F259" s="14" t="s">
        <v>63</v>
      </c>
      <c r="G259" s="14" t="s">
        <v>191</v>
      </c>
      <c r="H259" s="1">
        <v>42215</v>
      </c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D259" s="14">
        <v>16</v>
      </c>
      <c r="DE259" s="14">
        <v>19</v>
      </c>
      <c r="DF259" s="27">
        <f t="shared" ref="DF259:DF322" ca="1" si="4">(SUM(OFFSET($AG259, 0, $DD259-1, 1, $DE259-$DD259+1))-SUM(OFFSET($I259, 0, $DD259-1, 1, $DE259-$DD259+1)))/($DE259-$DD259+1)</f>
        <v>0</v>
      </c>
      <c r="DG259" s="14">
        <v>1</v>
      </c>
      <c r="DH259" s="14"/>
      <c r="DI259" s="14"/>
      <c r="DJ259" s="14"/>
      <c r="DK259" s="14"/>
      <c r="DL259" s="14"/>
      <c r="DM259" s="14"/>
      <c r="DN259" s="14"/>
      <c r="DO259" s="14"/>
      <c r="DP259" s="14"/>
      <c r="DQ259" s="14"/>
      <c r="DR259" s="14"/>
      <c r="DS259" s="14"/>
      <c r="DT259" s="14"/>
      <c r="DU259" s="14"/>
      <c r="DV259" s="14"/>
      <c r="DW259" s="14"/>
      <c r="DX259" s="14"/>
      <c r="DY259" s="14"/>
      <c r="DZ259" s="14"/>
      <c r="EA259" s="14"/>
    </row>
    <row r="260" spans="1:131" x14ac:dyDescent="0.25">
      <c r="A260" s="14" t="s">
        <v>64</v>
      </c>
      <c r="B260" s="14" t="s">
        <v>63</v>
      </c>
      <c r="C260" s="14" t="s">
        <v>42</v>
      </c>
      <c r="D260" s="14" t="s">
        <v>63</v>
      </c>
      <c r="E260" s="14" t="s">
        <v>63</v>
      </c>
      <c r="F260" s="14" t="s">
        <v>63</v>
      </c>
      <c r="G260" s="14" t="s">
        <v>191</v>
      </c>
      <c r="H260" s="1">
        <v>42233</v>
      </c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D260" s="14">
        <v>16</v>
      </c>
      <c r="DE260" s="14">
        <v>19</v>
      </c>
      <c r="DF260" s="27">
        <f t="shared" ca="1" si="4"/>
        <v>0</v>
      </c>
      <c r="DG260" s="14">
        <v>1</v>
      </c>
      <c r="DH260" s="14"/>
      <c r="DI260" s="14"/>
      <c r="DJ260" s="14"/>
      <c r="DK260" s="14"/>
      <c r="DL260" s="14"/>
      <c r="DM260" s="14"/>
      <c r="DN260" s="14"/>
      <c r="DO260" s="14"/>
      <c r="DP260" s="14"/>
      <c r="DQ260" s="14"/>
      <c r="DR260" s="14"/>
      <c r="DS260" s="14"/>
      <c r="DT260" s="14"/>
      <c r="DU260" s="14"/>
      <c r="DV260" s="14"/>
      <c r="DW260" s="14"/>
      <c r="DX260" s="14"/>
      <c r="DY260" s="14"/>
      <c r="DZ260" s="14"/>
      <c r="EA260" s="14"/>
    </row>
    <row r="261" spans="1:131" x14ac:dyDescent="0.25">
      <c r="A261" s="14" t="s">
        <v>64</v>
      </c>
      <c r="B261" s="14" t="s">
        <v>63</v>
      </c>
      <c r="C261" s="14" t="s">
        <v>42</v>
      </c>
      <c r="D261" s="14" t="s">
        <v>63</v>
      </c>
      <c r="E261" s="14" t="s">
        <v>63</v>
      </c>
      <c r="F261" s="14" t="s">
        <v>63</v>
      </c>
      <c r="G261" s="14" t="s">
        <v>191</v>
      </c>
      <c r="H261" s="1">
        <v>42234</v>
      </c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D261" s="14">
        <v>16</v>
      </c>
      <c r="DE261" s="14">
        <v>19</v>
      </c>
      <c r="DF261" s="27">
        <f t="shared" ca="1" si="4"/>
        <v>0</v>
      </c>
      <c r="DG261" s="14">
        <v>1</v>
      </c>
      <c r="DH261" s="14"/>
      <c r="DI261" s="14"/>
      <c r="DJ261" s="14"/>
      <c r="DK261" s="14"/>
      <c r="DL261" s="14"/>
      <c r="DM261" s="14"/>
      <c r="DN261" s="14"/>
      <c r="DO261" s="14"/>
      <c r="DP261" s="14"/>
      <c r="DQ261" s="14"/>
      <c r="DR261" s="14"/>
      <c r="DS261" s="14"/>
      <c r="DT261" s="14"/>
      <c r="DU261" s="14"/>
      <c r="DV261" s="14"/>
      <c r="DW261" s="14"/>
      <c r="DX261" s="14"/>
      <c r="DY261" s="14"/>
      <c r="DZ261" s="14"/>
      <c r="EA261" s="14"/>
    </row>
    <row r="262" spans="1:131" x14ac:dyDescent="0.25">
      <c r="A262" s="14" t="s">
        <v>64</v>
      </c>
      <c r="B262" s="14" t="s">
        <v>63</v>
      </c>
      <c r="C262" s="14" t="s">
        <v>42</v>
      </c>
      <c r="D262" s="14" t="s">
        <v>63</v>
      </c>
      <c r="E262" s="14" t="s">
        <v>63</v>
      </c>
      <c r="F262" s="14" t="s">
        <v>63</v>
      </c>
      <c r="G262" s="14" t="s">
        <v>191</v>
      </c>
      <c r="H262" s="1">
        <v>42242</v>
      </c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D262" s="14">
        <v>16</v>
      </c>
      <c r="DE262" s="14">
        <v>19</v>
      </c>
      <c r="DF262" s="27">
        <f t="shared" ca="1" si="4"/>
        <v>0</v>
      </c>
      <c r="DG262" s="14">
        <v>1</v>
      </c>
      <c r="DH262" s="14"/>
      <c r="DI262" s="14"/>
      <c r="DJ262" s="14"/>
      <c r="DK262" s="14"/>
      <c r="DL262" s="14"/>
      <c r="DM262" s="14"/>
      <c r="DN262" s="14"/>
      <c r="DO262" s="14"/>
      <c r="DP262" s="14"/>
      <c r="DQ262" s="14"/>
      <c r="DR262" s="14"/>
      <c r="DS262" s="14"/>
      <c r="DT262" s="14"/>
      <c r="DU262" s="14"/>
      <c r="DV262" s="14"/>
      <c r="DW262" s="14"/>
      <c r="DX262" s="14"/>
      <c r="DY262" s="14"/>
      <c r="DZ262" s="14"/>
      <c r="EA262" s="14"/>
    </row>
    <row r="263" spans="1:131" x14ac:dyDescent="0.25">
      <c r="A263" s="14" t="s">
        <v>64</v>
      </c>
      <c r="B263" s="14" t="s">
        <v>63</v>
      </c>
      <c r="C263" s="14" t="s">
        <v>42</v>
      </c>
      <c r="D263" s="14" t="s">
        <v>63</v>
      </c>
      <c r="E263" s="14" t="s">
        <v>63</v>
      </c>
      <c r="F263" s="14" t="s">
        <v>63</v>
      </c>
      <c r="G263" s="14" t="s">
        <v>191</v>
      </c>
      <c r="H263" s="1">
        <v>42243</v>
      </c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D263" s="14">
        <v>16</v>
      </c>
      <c r="DE263" s="14">
        <v>19</v>
      </c>
      <c r="DF263" s="27">
        <f t="shared" ca="1" si="4"/>
        <v>0</v>
      </c>
      <c r="DG263" s="14">
        <v>1</v>
      </c>
      <c r="DH263" s="14"/>
      <c r="DI263" s="14"/>
      <c r="DJ263" s="14"/>
      <c r="DK263" s="14"/>
      <c r="DL263" s="14"/>
      <c r="DM263" s="14"/>
      <c r="DN263" s="14"/>
      <c r="DO263" s="14"/>
      <c r="DP263" s="14"/>
      <c r="DQ263" s="14"/>
      <c r="DR263" s="14"/>
      <c r="DS263" s="14"/>
      <c r="DT263" s="14"/>
      <c r="DU263" s="14"/>
      <c r="DV263" s="14"/>
      <c r="DW263" s="14"/>
      <c r="DX263" s="14"/>
      <c r="DY263" s="14"/>
      <c r="DZ263" s="14"/>
      <c r="EA263" s="14"/>
    </row>
    <row r="264" spans="1:131" x14ac:dyDescent="0.25">
      <c r="A264" s="14" t="s">
        <v>64</v>
      </c>
      <c r="B264" s="14" t="s">
        <v>63</v>
      </c>
      <c r="C264" s="14" t="s">
        <v>42</v>
      </c>
      <c r="D264" s="14" t="s">
        <v>63</v>
      </c>
      <c r="E264" s="14" t="s">
        <v>63</v>
      </c>
      <c r="F264" s="14" t="s">
        <v>63</v>
      </c>
      <c r="G264" s="14" t="s">
        <v>191</v>
      </c>
      <c r="H264" s="1">
        <v>42256</v>
      </c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D264" s="14">
        <v>16</v>
      </c>
      <c r="DE264" s="14">
        <v>19</v>
      </c>
      <c r="DF264" s="27">
        <f t="shared" ca="1" si="4"/>
        <v>0</v>
      </c>
      <c r="DG264" s="14">
        <v>1</v>
      </c>
      <c r="DH264" s="14"/>
      <c r="DI264" s="14"/>
      <c r="DJ264" s="14"/>
      <c r="DK264" s="14"/>
      <c r="DL264" s="14"/>
      <c r="DM264" s="14"/>
      <c r="DN264" s="14"/>
      <c r="DO264" s="14"/>
      <c r="DP264" s="14"/>
      <c r="DQ264" s="14"/>
      <c r="DR264" s="14"/>
      <c r="DS264" s="14"/>
      <c r="DT264" s="14"/>
      <c r="DU264" s="14"/>
      <c r="DV264" s="14"/>
      <c r="DW264" s="14"/>
      <c r="DX264" s="14"/>
      <c r="DY264" s="14"/>
      <c r="DZ264" s="14"/>
      <c r="EA264" s="14"/>
    </row>
    <row r="265" spans="1:131" x14ac:dyDescent="0.25">
      <c r="A265" s="14" t="s">
        <v>64</v>
      </c>
      <c r="B265" s="14" t="s">
        <v>63</v>
      </c>
      <c r="C265" s="14" t="s">
        <v>42</v>
      </c>
      <c r="D265" s="14" t="s">
        <v>63</v>
      </c>
      <c r="E265" s="14" t="s">
        <v>63</v>
      </c>
      <c r="F265" s="14" t="s">
        <v>63</v>
      </c>
      <c r="G265" s="14" t="s">
        <v>191</v>
      </c>
      <c r="H265" s="1">
        <v>42257</v>
      </c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D265" s="14">
        <v>16</v>
      </c>
      <c r="DE265" s="14">
        <v>19</v>
      </c>
      <c r="DF265" s="27">
        <f t="shared" ca="1" si="4"/>
        <v>0</v>
      </c>
      <c r="DG265" s="14">
        <v>1</v>
      </c>
      <c r="DH265" s="14"/>
      <c r="DI265" s="14"/>
      <c r="DJ265" s="14"/>
      <c r="DK265" s="14"/>
      <c r="DL265" s="14"/>
      <c r="DM265" s="14"/>
      <c r="DN265" s="14"/>
      <c r="DO265" s="14"/>
      <c r="DP265" s="14"/>
      <c r="DQ265" s="14"/>
      <c r="DR265" s="14"/>
      <c r="DS265" s="14"/>
      <c r="DT265" s="14"/>
      <c r="DU265" s="14"/>
      <c r="DV265" s="14"/>
      <c r="DW265" s="14"/>
      <c r="DX265" s="14"/>
      <c r="DY265" s="14"/>
      <c r="DZ265" s="14"/>
      <c r="EA265" s="14"/>
    </row>
    <row r="266" spans="1:131" x14ac:dyDescent="0.25">
      <c r="A266" s="14" t="s">
        <v>64</v>
      </c>
      <c r="B266" s="14" t="s">
        <v>63</v>
      </c>
      <c r="C266" s="14" t="s">
        <v>42</v>
      </c>
      <c r="D266" s="14" t="s">
        <v>63</v>
      </c>
      <c r="E266" s="14" t="s">
        <v>63</v>
      </c>
      <c r="F266" s="14" t="s">
        <v>63</v>
      </c>
      <c r="G266" s="14" t="s">
        <v>191</v>
      </c>
      <c r="H266" s="1">
        <v>42258</v>
      </c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D266" s="14">
        <v>16</v>
      </c>
      <c r="DE266" s="14">
        <v>19</v>
      </c>
      <c r="DF266" s="27">
        <f t="shared" ca="1" si="4"/>
        <v>0</v>
      </c>
      <c r="DG266" s="14">
        <v>1</v>
      </c>
      <c r="DH266" s="14"/>
      <c r="DI266" s="14"/>
      <c r="DJ266" s="14"/>
      <c r="DK266" s="14"/>
      <c r="DL266" s="14"/>
      <c r="DM266" s="14"/>
      <c r="DN266" s="14"/>
      <c r="DO266" s="14"/>
      <c r="DP266" s="14"/>
      <c r="DQ266" s="14"/>
      <c r="DR266" s="14"/>
      <c r="DS266" s="14"/>
      <c r="DT266" s="14"/>
      <c r="DU266" s="14"/>
      <c r="DV266" s="14"/>
      <c r="DW266" s="14"/>
      <c r="DX266" s="14"/>
      <c r="DY266" s="14"/>
      <c r="DZ266" s="14"/>
      <c r="EA266" s="14"/>
    </row>
    <row r="267" spans="1:131" x14ac:dyDescent="0.25">
      <c r="A267" s="14" t="s">
        <v>64</v>
      </c>
      <c r="B267" s="14" t="s">
        <v>63</v>
      </c>
      <c r="C267" s="14" t="s">
        <v>42</v>
      </c>
      <c r="D267" s="14" t="s">
        <v>63</v>
      </c>
      <c r="E267" s="14" t="s">
        <v>63</v>
      </c>
      <c r="F267" s="14" t="s">
        <v>63</v>
      </c>
      <c r="G267" s="14" t="s">
        <v>191</v>
      </c>
      <c r="H267" s="1" t="s">
        <v>181</v>
      </c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D267" s="14">
        <v>16</v>
      </c>
      <c r="DE267" s="14">
        <v>19</v>
      </c>
      <c r="DF267" s="27">
        <f t="shared" ca="1" si="4"/>
        <v>0</v>
      </c>
      <c r="DG267" s="14">
        <v>1</v>
      </c>
      <c r="DH267" s="14"/>
      <c r="DI267" s="14"/>
      <c r="DJ267" s="14"/>
      <c r="DK267" s="14"/>
      <c r="DL267" s="14"/>
      <c r="DM267" s="14"/>
      <c r="DN267" s="14"/>
      <c r="DO267" s="14"/>
      <c r="DP267" s="14"/>
      <c r="DQ267" s="14"/>
      <c r="DR267" s="14"/>
      <c r="DS267" s="14"/>
      <c r="DT267" s="14"/>
      <c r="DU267" s="14"/>
      <c r="DV267" s="14"/>
      <c r="DW267" s="14"/>
      <c r="DX267" s="14"/>
      <c r="DY267" s="14"/>
      <c r="DZ267" s="14"/>
      <c r="EA267" s="14"/>
    </row>
    <row r="268" spans="1:131" x14ac:dyDescent="0.25">
      <c r="A268" s="14" t="s">
        <v>64</v>
      </c>
      <c r="B268" s="14" t="s">
        <v>63</v>
      </c>
      <c r="C268" s="14" t="s">
        <v>42</v>
      </c>
      <c r="D268" s="14" t="s">
        <v>63</v>
      </c>
      <c r="E268" s="14" t="s">
        <v>63</v>
      </c>
      <c r="F268" s="14" t="s">
        <v>63</v>
      </c>
      <c r="G268" s="14" t="s">
        <v>192</v>
      </c>
      <c r="H268" s="1">
        <v>42163</v>
      </c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D268" s="14">
        <v>16</v>
      </c>
      <c r="DE268" s="14">
        <v>19</v>
      </c>
      <c r="DF268" s="27">
        <f t="shared" ca="1" si="4"/>
        <v>0</v>
      </c>
      <c r="DG268" s="14">
        <v>1</v>
      </c>
      <c r="DH268" s="14"/>
      <c r="DI268" s="14"/>
      <c r="DJ268" s="14"/>
      <c r="DK268" s="14"/>
      <c r="DL268" s="14"/>
      <c r="DM268" s="14"/>
      <c r="DN268" s="14"/>
      <c r="DO268" s="14"/>
      <c r="DP268" s="14"/>
      <c r="DQ268" s="14"/>
      <c r="DR268" s="14"/>
      <c r="DS268" s="14"/>
      <c r="DT268" s="14"/>
      <c r="DU268" s="14"/>
      <c r="DV268" s="14"/>
      <c r="DW268" s="14"/>
      <c r="DX268" s="14"/>
      <c r="DY268" s="14"/>
      <c r="DZ268" s="14"/>
      <c r="EA268" s="14"/>
    </row>
    <row r="269" spans="1:131" x14ac:dyDescent="0.25">
      <c r="A269" s="14" t="s">
        <v>64</v>
      </c>
      <c r="B269" s="14" t="s">
        <v>63</v>
      </c>
      <c r="C269" s="14" t="s">
        <v>42</v>
      </c>
      <c r="D269" s="14" t="s">
        <v>63</v>
      </c>
      <c r="E269" s="14" t="s">
        <v>63</v>
      </c>
      <c r="F269" s="14" t="s">
        <v>63</v>
      </c>
      <c r="G269" s="14" t="s">
        <v>192</v>
      </c>
      <c r="H269" s="1">
        <v>42167</v>
      </c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D269" s="14">
        <v>16</v>
      </c>
      <c r="DE269" s="14">
        <v>19</v>
      </c>
      <c r="DF269" s="27">
        <f t="shared" ca="1" si="4"/>
        <v>0</v>
      </c>
      <c r="DG269" s="14">
        <v>1</v>
      </c>
      <c r="DH269" s="14"/>
      <c r="DI269" s="14"/>
      <c r="DJ269" s="14"/>
      <c r="DK269" s="14"/>
      <c r="DL269" s="14"/>
      <c r="DM269" s="14"/>
      <c r="DN269" s="14"/>
      <c r="DO269" s="14"/>
      <c r="DP269" s="14"/>
      <c r="DQ269" s="14"/>
      <c r="DR269" s="14"/>
      <c r="DS269" s="14"/>
      <c r="DT269" s="14"/>
      <c r="DU269" s="14"/>
      <c r="DV269" s="14"/>
      <c r="DW269" s="14"/>
      <c r="DX269" s="14"/>
      <c r="DY269" s="14"/>
      <c r="DZ269" s="14"/>
      <c r="EA269" s="14"/>
    </row>
    <row r="270" spans="1:131" x14ac:dyDescent="0.25">
      <c r="A270" s="14" t="s">
        <v>64</v>
      </c>
      <c r="B270" s="14" t="s">
        <v>63</v>
      </c>
      <c r="C270" s="14" t="s">
        <v>42</v>
      </c>
      <c r="D270" s="14" t="s">
        <v>63</v>
      </c>
      <c r="E270" s="14" t="s">
        <v>63</v>
      </c>
      <c r="F270" s="14" t="s">
        <v>63</v>
      </c>
      <c r="G270" s="14" t="s">
        <v>192</v>
      </c>
      <c r="H270" s="1">
        <v>42180</v>
      </c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D270" s="14">
        <v>16</v>
      </c>
      <c r="DE270" s="14">
        <v>19</v>
      </c>
      <c r="DF270" s="27">
        <f t="shared" ca="1" si="4"/>
        <v>0</v>
      </c>
      <c r="DG270" s="14">
        <v>1</v>
      </c>
      <c r="DH270" s="14"/>
      <c r="DI270" s="14"/>
      <c r="DJ270" s="14"/>
      <c r="DK270" s="14"/>
      <c r="DL270" s="14"/>
      <c r="DM270" s="14"/>
      <c r="DN270" s="14"/>
      <c r="DO270" s="14"/>
      <c r="DP270" s="14"/>
      <c r="DQ270" s="14"/>
      <c r="DR270" s="14"/>
      <c r="DS270" s="14"/>
      <c r="DT270" s="14"/>
      <c r="DU270" s="14"/>
      <c r="DV270" s="14"/>
      <c r="DW270" s="14"/>
      <c r="DX270" s="14"/>
      <c r="DY270" s="14"/>
      <c r="DZ270" s="14"/>
      <c r="EA270" s="14"/>
    </row>
    <row r="271" spans="1:131" x14ac:dyDescent="0.25">
      <c r="A271" s="14" t="s">
        <v>64</v>
      </c>
      <c r="B271" s="14" t="s">
        <v>63</v>
      </c>
      <c r="C271" s="14" t="s">
        <v>42</v>
      </c>
      <c r="D271" s="14" t="s">
        <v>63</v>
      </c>
      <c r="E271" s="14" t="s">
        <v>63</v>
      </c>
      <c r="F271" s="14" t="s">
        <v>63</v>
      </c>
      <c r="G271" s="14" t="s">
        <v>192</v>
      </c>
      <c r="H271" s="1">
        <v>42181</v>
      </c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D271" s="14">
        <v>16</v>
      </c>
      <c r="DE271" s="14">
        <v>19</v>
      </c>
      <c r="DF271" s="27">
        <f t="shared" ca="1" si="4"/>
        <v>0</v>
      </c>
      <c r="DG271" s="14">
        <v>1</v>
      </c>
      <c r="DH271" s="14"/>
      <c r="DI271" s="14"/>
      <c r="DJ271" s="14"/>
      <c r="DK271" s="14"/>
      <c r="DL271" s="14"/>
      <c r="DM271" s="14"/>
      <c r="DN271" s="14"/>
      <c r="DO271" s="14"/>
      <c r="DP271" s="14"/>
      <c r="DQ271" s="14"/>
      <c r="DR271" s="14"/>
      <c r="DS271" s="14"/>
      <c r="DT271" s="14"/>
      <c r="DU271" s="14"/>
      <c r="DV271" s="14"/>
      <c r="DW271" s="14"/>
      <c r="DX271" s="14"/>
      <c r="DY271" s="14"/>
      <c r="DZ271" s="14"/>
      <c r="EA271" s="14"/>
    </row>
    <row r="272" spans="1:131" x14ac:dyDescent="0.25">
      <c r="A272" s="14" t="s">
        <v>64</v>
      </c>
      <c r="B272" s="14" t="s">
        <v>63</v>
      </c>
      <c r="C272" s="14" t="s">
        <v>42</v>
      </c>
      <c r="D272" s="14" t="s">
        <v>63</v>
      </c>
      <c r="E272" s="14" t="s">
        <v>63</v>
      </c>
      <c r="F272" s="14" t="s">
        <v>63</v>
      </c>
      <c r="G272" s="14" t="s">
        <v>192</v>
      </c>
      <c r="H272" s="1">
        <v>42185</v>
      </c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D272" s="14">
        <v>16</v>
      </c>
      <c r="DE272" s="14">
        <v>19</v>
      </c>
      <c r="DF272" s="27">
        <f t="shared" ca="1" si="4"/>
        <v>0</v>
      </c>
      <c r="DG272" s="14">
        <v>1</v>
      </c>
      <c r="DH272" s="14"/>
      <c r="DI272" s="14"/>
      <c r="DJ272" s="14"/>
      <c r="DK272" s="14"/>
      <c r="DL272" s="14"/>
      <c r="DM272" s="14"/>
      <c r="DN272" s="14"/>
      <c r="DO272" s="14"/>
      <c r="DP272" s="14"/>
      <c r="DQ272" s="14"/>
      <c r="DR272" s="14"/>
      <c r="DS272" s="14"/>
      <c r="DT272" s="14"/>
      <c r="DU272" s="14"/>
      <c r="DV272" s="14"/>
      <c r="DW272" s="14"/>
      <c r="DX272" s="14"/>
      <c r="DY272" s="14"/>
      <c r="DZ272" s="14"/>
      <c r="EA272" s="14"/>
    </row>
    <row r="273" spans="1:131" x14ac:dyDescent="0.25">
      <c r="A273" s="14" t="s">
        <v>64</v>
      </c>
      <c r="B273" s="14" t="s">
        <v>63</v>
      </c>
      <c r="C273" s="14" t="s">
        <v>42</v>
      </c>
      <c r="D273" s="14" t="s">
        <v>63</v>
      </c>
      <c r="E273" s="14" t="s">
        <v>63</v>
      </c>
      <c r="F273" s="14" t="s">
        <v>63</v>
      </c>
      <c r="G273" s="14" t="s">
        <v>192</v>
      </c>
      <c r="H273" s="1">
        <v>42186</v>
      </c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  <c r="CQ273" s="14"/>
      <c r="CR273" s="14"/>
      <c r="CS273" s="14"/>
      <c r="CT273" s="14"/>
      <c r="CU273" s="14"/>
      <c r="CV273" s="14"/>
      <c r="CW273" s="14"/>
      <c r="CX273" s="14"/>
      <c r="CY273" s="14"/>
      <c r="CZ273" s="14"/>
      <c r="DD273" s="14">
        <v>16</v>
      </c>
      <c r="DE273" s="14">
        <v>19</v>
      </c>
      <c r="DF273" s="27">
        <f t="shared" ca="1" si="4"/>
        <v>0</v>
      </c>
      <c r="DG273" s="14">
        <v>1</v>
      </c>
      <c r="DH273" s="14"/>
      <c r="DI273" s="14"/>
      <c r="DJ273" s="14"/>
      <c r="DK273" s="14"/>
      <c r="DL273" s="14"/>
      <c r="DM273" s="14"/>
      <c r="DN273" s="14"/>
      <c r="DO273" s="14"/>
      <c r="DP273" s="14"/>
      <c r="DQ273" s="14"/>
      <c r="DR273" s="14"/>
      <c r="DS273" s="14"/>
      <c r="DT273" s="14"/>
      <c r="DU273" s="14"/>
      <c r="DV273" s="14"/>
      <c r="DW273" s="14"/>
      <c r="DX273" s="14"/>
      <c r="DY273" s="14"/>
      <c r="DZ273" s="14"/>
      <c r="EA273" s="14"/>
    </row>
    <row r="274" spans="1:131" x14ac:dyDescent="0.25">
      <c r="A274" s="14" t="s">
        <v>64</v>
      </c>
      <c r="B274" s="14" t="s">
        <v>63</v>
      </c>
      <c r="C274" s="14" t="s">
        <v>42</v>
      </c>
      <c r="D274" s="14" t="s">
        <v>63</v>
      </c>
      <c r="E274" s="14" t="s">
        <v>63</v>
      </c>
      <c r="F274" s="14" t="s">
        <v>63</v>
      </c>
      <c r="G274" s="14" t="s">
        <v>192</v>
      </c>
      <c r="H274" s="1">
        <v>42201</v>
      </c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  <c r="CS274" s="14"/>
      <c r="CT274" s="14"/>
      <c r="CU274" s="14"/>
      <c r="CV274" s="14"/>
      <c r="CW274" s="14"/>
      <c r="CX274" s="14"/>
      <c r="CY274" s="14"/>
      <c r="CZ274" s="14"/>
      <c r="DD274" s="14">
        <v>17</v>
      </c>
      <c r="DE274" s="14">
        <v>19</v>
      </c>
      <c r="DF274" s="27">
        <f t="shared" ca="1" si="4"/>
        <v>0</v>
      </c>
      <c r="DG274" s="14">
        <v>1</v>
      </c>
      <c r="DH274" s="14"/>
      <c r="DI274" s="14"/>
      <c r="DJ274" s="14"/>
      <c r="DK274" s="14"/>
      <c r="DL274" s="14"/>
      <c r="DM274" s="14"/>
      <c r="DN274" s="14"/>
      <c r="DO274" s="14"/>
      <c r="DP274" s="14"/>
      <c r="DQ274" s="14"/>
      <c r="DR274" s="14"/>
      <c r="DS274" s="14"/>
      <c r="DT274" s="14"/>
      <c r="DU274" s="14"/>
      <c r="DV274" s="14"/>
      <c r="DW274" s="14"/>
      <c r="DX274" s="14"/>
      <c r="DY274" s="14"/>
      <c r="DZ274" s="14"/>
      <c r="EA274" s="14"/>
    </row>
    <row r="275" spans="1:131" x14ac:dyDescent="0.25">
      <c r="A275" s="14" t="s">
        <v>64</v>
      </c>
      <c r="B275" s="14" t="s">
        <v>63</v>
      </c>
      <c r="C275" s="14" t="s">
        <v>42</v>
      </c>
      <c r="D275" s="14" t="s">
        <v>63</v>
      </c>
      <c r="E275" s="14" t="s">
        <v>63</v>
      </c>
      <c r="F275" s="14" t="s">
        <v>63</v>
      </c>
      <c r="G275" s="14" t="s">
        <v>192</v>
      </c>
      <c r="H275" s="1">
        <v>42213</v>
      </c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/>
      <c r="DD275" s="14">
        <v>16</v>
      </c>
      <c r="DE275" s="14">
        <v>19</v>
      </c>
      <c r="DF275" s="27">
        <f t="shared" ca="1" si="4"/>
        <v>0</v>
      </c>
      <c r="DG275" s="14">
        <v>1</v>
      </c>
      <c r="DH275" s="14"/>
      <c r="DI275" s="14"/>
      <c r="DJ275" s="14"/>
      <c r="DK275" s="14"/>
      <c r="DL275" s="14"/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4"/>
      <c r="DX275" s="14"/>
      <c r="DY275" s="14"/>
      <c r="DZ275" s="14"/>
      <c r="EA275" s="14"/>
    </row>
    <row r="276" spans="1:131" x14ac:dyDescent="0.25">
      <c r="A276" s="14" t="s">
        <v>64</v>
      </c>
      <c r="B276" s="14" t="s">
        <v>63</v>
      </c>
      <c r="C276" s="14" t="s">
        <v>42</v>
      </c>
      <c r="D276" s="14" t="s">
        <v>63</v>
      </c>
      <c r="E276" s="14" t="s">
        <v>63</v>
      </c>
      <c r="F276" s="14" t="s">
        <v>63</v>
      </c>
      <c r="G276" s="14" t="s">
        <v>192</v>
      </c>
      <c r="H276" s="1">
        <v>42214</v>
      </c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  <c r="CS276" s="14"/>
      <c r="CT276" s="14"/>
      <c r="CU276" s="14"/>
      <c r="CV276" s="14"/>
      <c r="CW276" s="14"/>
      <c r="CX276" s="14"/>
      <c r="CY276" s="14"/>
      <c r="CZ276" s="14"/>
      <c r="DD276" s="14">
        <v>16</v>
      </c>
      <c r="DE276" s="14">
        <v>19</v>
      </c>
      <c r="DF276" s="27">
        <f t="shared" ca="1" si="4"/>
        <v>0</v>
      </c>
      <c r="DG276" s="14">
        <v>1</v>
      </c>
      <c r="DH276" s="14"/>
      <c r="DI276" s="14"/>
      <c r="DJ276" s="14"/>
      <c r="DK276" s="14"/>
      <c r="DL276" s="14"/>
      <c r="DM276" s="14"/>
      <c r="DN276" s="14"/>
      <c r="DO276" s="14"/>
      <c r="DP276" s="14"/>
      <c r="DQ276" s="14"/>
      <c r="DR276" s="14"/>
      <c r="DS276" s="14"/>
      <c r="DT276" s="14"/>
      <c r="DU276" s="14"/>
      <c r="DV276" s="14"/>
      <c r="DW276" s="14"/>
      <c r="DX276" s="14"/>
      <c r="DY276" s="14"/>
      <c r="DZ276" s="14"/>
      <c r="EA276" s="14"/>
    </row>
    <row r="277" spans="1:131" x14ac:dyDescent="0.25">
      <c r="A277" s="14" t="s">
        <v>64</v>
      </c>
      <c r="B277" s="14" t="s">
        <v>63</v>
      </c>
      <c r="C277" s="14" t="s">
        <v>42</v>
      </c>
      <c r="D277" s="14" t="s">
        <v>63</v>
      </c>
      <c r="E277" s="14" t="s">
        <v>63</v>
      </c>
      <c r="F277" s="14" t="s">
        <v>63</v>
      </c>
      <c r="G277" s="14" t="s">
        <v>192</v>
      </c>
      <c r="H277" s="1">
        <v>42215</v>
      </c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  <c r="CQ277" s="14"/>
      <c r="CR277" s="14"/>
      <c r="CS277" s="14"/>
      <c r="CT277" s="14"/>
      <c r="CU277" s="14"/>
      <c r="CV277" s="14"/>
      <c r="CW277" s="14"/>
      <c r="CX277" s="14"/>
      <c r="CY277" s="14"/>
      <c r="CZ277" s="14"/>
      <c r="DD277" s="14">
        <v>16</v>
      </c>
      <c r="DE277" s="14">
        <v>19</v>
      </c>
      <c r="DF277" s="27">
        <f t="shared" ca="1" si="4"/>
        <v>0</v>
      </c>
      <c r="DG277" s="14">
        <v>1</v>
      </c>
      <c r="DH277" s="14"/>
      <c r="DI277" s="14"/>
      <c r="DJ277" s="14"/>
      <c r="DK277" s="14"/>
      <c r="DL277" s="14"/>
      <c r="DM277" s="14"/>
      <c r="DN277" s="14"/>
      <c r="DO277" s="14"/>
      <c r="DP277" s="14"/>
      <c r="DQ277" s="14"/>
      <c r="DR277" s="14"/>
      <c r="DS277" s="14"/>
      <c r="DT277" s="14"/>
      <c r="DU277" s="14"/>
      <c r="DV277" s="14"/>
      <c r="DW277" s="14"/>
      <c r="DX277" s="14"/>
      <c r="DY277" s="14"/>
      <c r="DZ277" s="14"/>
      <c r="EA277" s="14"/>
    </row>
    <row r="278" spans="1:131" x14ac:dyDescent="0.25">
      <c r="A278" s="14" t="s">
        <v>64</v>
      </c>
      <c r="B278" s="14" t="s">
        <v>63</v>
      </c>
      <c r="C278" s="14" t="s">
        <v>42</v>
      </c>
      <c r="D278" s="14" t="s">
        <v>63</v>
      </c>
      <c r="E278" s="14" t="s">
        <v>63</v>
      </c>
      <c r="F278" s="14" t="s">
        <v>63</v>
      </c>
      <c r="G278" s="14" t="s">
        <v>192</v>
      </c>
      <c r="H278" s="1">
        <v>42233</v>
      </c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D278" s="14">
        <v>16</v>
      </c>
      <c r="DE278" s="14">
        <v>19</v>
      </c>
      <c r="DF278" s="27">
        <f t="shared" ca="1" si="4"/>
        <v>0</v>
      </c>
      <c r="DG278" s="14">
        <v>1</v>
      </c>
      <c r="DH278" s="14"/>
      <c r="DI278" s="14"/>
      <c r="DJ278" s="14"/>
      <c r="DK278" s="14"/>
      <c r="DL278" s="14"/>
      <c r="DM278" s="14"/>
      <c r="DN278" s="14"/>
      <c r="DO278" s="14"/>
      <c r="DP278" s="14"/>
      <c r="DQ278" s="14"/>
      <c r="DR278" s="14"/>
      <c r="DS278" s="14"/>
      <c r="DT278" s="14"/>
      <c r="DU278" s="14"/>
      <c r="DV278" s="14"/>
      <c r="DW278" s="14"/>
      <c r="DX278" s="14"/>
      <c r="DY278" s="14"/>
      <c r="DZ278" s="14"/>
      <c r="EA278" s="14"/>
    </row>
    <row r="279" spans="1:131" x14ac:dyDescent="0.25">
      <c r="A279" s="14" t="s">
        <v>64</v>
      </c>
      <c r="B279" s="14" t="s">
        <v>63</v>
      </c>
      <c r="C279" s="14" t="s">
        <v>42</v>
      </c>
      <c r="D279" s="14" t="s">
        <v>63</v>
      </c>
      <c r="E279" s="14" t="s">
        <v>63</v>
      </c>
      <c r="F279" s="14" t="s">
        <v>63</v>
      </c>
      <c r="G279" s="14" t="s">
        <v>192</v>
      </c>
      <c r="H279" s="1">
        <v>42234</v>
      </c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4"/>
      <c r="CP279" s="14"/>
      <c r="CQ279" s="14"/>
      <c r="CR279" s="14"/>
      <c r="CS279" s="14"/>
      <c r="CT279" s="14"/>
      <c r="CU279" s="14"/>
      <c r="CV279" s="14"/>
      <c r="CW279" s="14"/>
      <c r="CX279" s="14"/>
      <c r="CY279" s="14"/>
      <c r="CZ279" s="14"/>
      <c r="DD279" s="14">
        <v>16</v>
      </c>
      <c r="DE279" s="14">
        <v>19</v>
      </c>
      <c r="DF279" s="27">
        <f t="shared" ca="1" si="4"/>
        <v>0</v>
      </c>
      <c r="DG279" s="14">
        <v>1</v>
      </c>
      <c r="DH279" s="14"/>
      <c r="DI279" s="14"/>
      <c r="DJ279" s="14"/>
      <c r="DK279" s="14"/>
      <c r="DL279" s="14"/>
      <c r="DM279" s="14"/>
      <c r="DN279" s="14"/>
      <c r="DO279" s="14"/>
      <c r="DP279" s="14"/>
      <c r="DQ279" s="14"/>
      <c r="DR279" s="14"/>
      <c r="DS279" s="14"/>
      <c r="DT279" s="14"/>
      <c r="DU279" s="14"/>
      <c r="DV279" s="14"/>
      <c r="DW279" s="14"/>
      <c r="DX279" s="14"/>
      <c r="DY279" s="14"/>
      <c r="DZ279" s="14"/>
      <c r="EA279" s="14"/>
    </row>
    <row r="280" spans="1:131" x14ac:dyDescent="0.25">
      <c r="A280" s="14" t="s">
        <v>64</v>
      </c>
      <c r="B280" s="14" t="s">
        <v>63</v>
      </c>
      <c r="C280" s="14" t="s">
        <v>42</v>
      </c>
      <c r="D280" s="14" t="s">
        <v>63</v>
      </c>
      <c r="E280" s="14" t="s">
        <v>63</v>
      </c>
      <c r="F280" s="14" t="s">
        <v>63</v>
      </c>
      <c r="G280" s="14" t="s">
        <v>192</v>
      </c>
      <c r="H280" s="1">
        <v>42242</v>
      </c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4"/>
      <c r="CP280" s="14"/>
      <c r="CQ280" s="14"/>
      <c r="CR280" s="14"/>
      <c r="CS280" s="14"/>
      <c r="CT280" s="14"/>
      <c r="CU280" s="14"/>
      <c r="CV280" s="14"/>
      <c r="CW280" s="14"/>
      <c r="CX280" s="14"/>
      <c r="CY280" s="14"/>
      <c r="CZ280" s="14"/>
      <c r="DD280" s="14">
        <v>16</v>
      </c>
      <c r="DE280" s="14">
        <v>19</v>
      </c>
      <c r="DF280" s="27">
        <f t="shared" ca="1" si="4"/>
        <v>0</v>
      </c>
      <c r="DG280" s="14">
        <v>1</v>
      </c>
      <c r="DH280" s="14"/>
      <c r="DI280" s="14"/>
      <c r="DJ280" s="14"/>
      <c r="DK280" s="14"/>
      <c r="DL280" s="14"/>
      <c r="DM280" s="14"/>
      <c r="DN280" s="14"/>
      <c r="DO280" s="14"/>
      <c r="DP280" s="14"/>
      <c r="DQ280" s="14"/>
      <c r="DR280" s="14"/>
      <c r="DS280" s="14"/>
      <c r="DT280" s="14"/>
      <c r="DU280" s="14"/>
      <c r="DV280" s="14"/>
      <c r="DW280" s="14"/>
      <c r="DX280" s="14"/>
      <c r="DY280" s="14"/>
      <c r="DZ280" s="14"/>
      <c r="EA280" s="14"/>
    </row>
    <row r="281" spans="1:131" x14ac:dyDescent="0.25">
      <c r="A281" s="14" t="s">
        <v>64</v>
      </c>
      <c r="B281" s="14" t="s">
        <v>63</v>
      </c>
      <c r="C281" s="14" t="s">
        <v>42</v>
      </c>
      <c r="D281" s="14" t="s">
        <v>63</v>
      </c>
      <c r="E281" s="14" t="s">
        <v>63</v>
      </c>
      <c r="F281" s="14" t="s">
        <v>63</v>
      </c>
      <c r="G281" s="14" t="s">
        <v>192</v>
      </c>
      <c r="H281" s="1">
        <v>42243</v>
      </c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  <c r="CQ281" s="14"/>
      <c r="CR281" s="14"/>
      <c r="CS281" s="14"/>
      <c r="CT281" s="14"/>
      <c r="CU281" s="14"/>
      <c r="CV281" s="14"/>
      <c r="CW281" s="14"/>
      <c r="CX281" s="14"/>
      <c r="CY281" s="14"/>
      <c r="CZ281" s="14"/>
      <c r="DD281" s="14">
        <v>16</v>
      </c>
      <c r="DE281" s="14">
        <v>19</v>
      </c>
      <c r="DF281" s="27">
        <f t="shared" ca="1" si="4"/>
        <v>0</v>
      </c>
      <c r="DG281" s="14">
        <v>1</v>
      </c>
      <c r="DH281" s="14"/>
      <c r="DI281" s="14"/>
      <c r="DJ281" s="14"/>
      <c r="DK281" s="14"/>
      <c r="DL281" s="14"/>
      <c r="DM281" s="14"/>
      <c r="DN281" s="14"/>
      <c r="DO281" s="14"/>
      <c r="DP281" s="14"/>
      <c r="DQ281" s="14"/>
      <c r="DR281" s="14"/>
      <c r="DS281" s="14"/>
      <c r="DT281" s="14"/>
      <c r="DU281" s="14"/>
      <c r="DV281" s="14"/>
      <c r="DW281" s="14"/>
      <c r="DX281" s="14"/>
      <c r="DY281" s="14"/>
      <c r="DZ281" s="14"/>
      <c r="EA281" s="14"/>
    </row>
    <row r="282" spans="1:131" x14ac:dyDescent="0.25">
      <c r="A282" s="14" t="s">
        <v>64</v>
      </c>
      <c r="B282" s="14" t="s">
        <v>63</v>
      </c>
      <c r="C282" s="14" t="s">
        <v>42</v>
      </c>
      <c r="D282" s="14" t="s">
        <v>63</v>
      </c>
      <c r="E282" s="14" t="s">
        <v>63</v>
      </c>
      <c r="F282" s="14" t="s">
        <v>63</v>
      </c>
      <c r="G282" s="14" t="s">
        <v>192</v>
      </c>
      <c r="H282" s="1">
        <v>42256</v>
      </c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  <c r="CQ282" s="14"/>
      <c r="CR282" s="14"/>
      <c r="CS282" s="14"/>
      <c r="CT282" s="14"/>
      <c r="CU282" s="14"/>
      <c r="CV282" s="14"/>
      <c r="CW282" s="14"/>
      <c r="CX282" s="14"/>
      <c r="CY282" s="14"/>
      <c r="CZ282" s="14"/>
      <c r="DD282" s="14">
        <v>16</v>
      </c>
      <c r="DE282" s="14">
        <v>19</v>
      </c>
      <c r="DF282" s="27">
        <f t="shared" ca="1" si="4"/>
        <v>0</v>
      </c>
      <c r="DG282" s="14">
        <v>1</v>
      </c>
      <c r="DH282" s="14"/>
      <c r="DI282" s="14"/>
      <c r="DJ282" s="14"/>
      <c r="DK282" s="14"/>
      <c r="DL282" s="14"/>
      <c r="DM282" s="14"/>
      <c r="DN282" s="14"/>
      <c r="DO282" s="14"/>
      <c r="DP282" s="14"/>
      <c r="DQ282" s="14"/>
      <c r="DR282" s="14"/>
      <c r="DS282" s="14"/>
      <c r="DT282" s="14"/>
      <c r="DU282" s="14"/>
      <c r="DV282" s="14"/>
      <c r="DW282" s="14"/>
      <c r="DX282" s="14"/>
      <c r="DY282" s="14"/>
      <c r="DZ282" s="14"/>
      <c r="EA282" s="14"/>
    </row>
    <row r="283" spans="1:131" x14ac:dyDescent="0.25">
      <c r="A283" s="14" t="s">
        <v>64</v>
      </c>
      <c r="B283" s="14" t="s">
        <v>63</v>
      </c>
      <c r="C283" s="14" t="s">
        <v>42</v>
      </c>
      <c r="D283" s="14" t="s">
        <v>63</v>
      </c>
      <c r="E283" s="14" t="s">
        <v>63</v>
      </c>
      <c r="F283" s="14" t="s">
        <v>63</v>
      </c>
      <c r="G283" s="14" t="s">
        <v>192</v>
      </c>
      <c r="H283" s="1">
        <v>42257</v>
      </c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  <c r="CQ283" s="14"/>
      <c r="CR283" s="14"/>
      <c r="CS283" s="14"/>
      <c r="CT283" s="14"/>
      <c r="CU283" s="14"/>
      <c r="CV283" s="14"/>
      <c r="CW283" s="14"/>
      <c r="CX283" s="14"/>
      <c r="CY283" s="14"/>
      <c r="CZ283" s="14"/>
      <c r="DD283" s="14">
        <v>16</v>
      </c>
      <c r="DE283" s="14">
        <v>19</v>
      </c>
      <c r="DF283" s="27">
        <f t="shared" ca="1" si="4"/>
        <v>0</v>
      </c>
      <c r="DG283" s="14">
        <v>1</v>
      </c>
      <c r="DH283" s="14"/>
      <c r="DI283" s="14"/>
      <c r="DJ283" s="14"/>
      <c r="DK283" s="14"/>
      <c r="DL283" s="14"/>
      <c r="DM283" s="14"/>
      <c r="DN283" s="14"/>
      <c r="DO283" s="14"/>
      <c r="DP283" s="14"/>
      <c r="DQ283" s="14"/>
      <c r="DR283" s="14"/>
      <c r="DS283" s="14"/>
      <c r="DT283" s="14"/>
      <c r="DU283" s="14"/>
      <c r="DV283" s="14"/>
      <c r="DW283" s="14"/>
      <c r="DX283" s="14"/>
      <c r="DY283" s="14"/>
      <c r="DZ283" s="14"/>
      <c r="EA283" s="14"/>
    </row>
    <row r="284" spans="1:131" x14ac:dyDescent="0.25">
      <c r="A284" s="14" t="s">
        <v>64</v>
      </c>
      <c r="B284" s="14" t="s">
        <v>63</v>
      </c>
      <c r="C284" s="14" t="s">
        <v>42</v>
      </c>
      <c r="D284" s="14" t="s">
        <v>63</v>
      </c>
      <c r="E284" s="14" t="s">
        <v>63</v>
      </c>
      <c r="F284" s="14" t="s">
        <v>63</v>
      </c>
      <c r="G284" s="14" t="s">
        <v>192</v>
      </c>
      <c r="H284" s="1">
        <v>42258</v>
      </c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J284" s="14"/>
      <c r="CK284" s="14"/>
      <c r="CL284" s="14"/>
      <c r="CM284" s="14"/>
      <c r="CN284" s="14"/>
      <c r="CO284" s="14"/>
      <c r="CP284" s="14"/>
      <c r="CQ284" s="14"/>
      <c r="CR284" s="14"/>
      <c r="CS284" s="14"/>
      <c r="CT284" s="14"/>
      <c r="CU284" s="14"/>
      <c r="CV284" s="14"/>
      <c r="CW284" s="14"/>
      <c r="CX284" s="14"/>
      <c r="CY284" s="14"/>
      <c r="CZ284" s="14"/>
      <c r="DD284" s="14">
        <v>16</v>
      </c>
      <c r="DE284" s="14">
        <v>19</v>
      </c>
      <c r="DF284" s="27">
        <f t="shared" ca="1" si="4"/>
        <v>0</v>
      </c>
      <c r="DG284" s="14">
        <v>1</v>
      </c>
      <c r="DH284" s="14"/>
      <c r="DI284" s="14"/>
      <c r="DJ284" s="14"/>
      <c r="DK284" s="14"/>
      <c r="DL284" s="14"/>
      <c r="DM284" s="14"/>
      <c r="DN284" s="14"/>
      <c r="DO284" s="14"/>
      <c r="DP284" s="14"/>
      <c r="DQ284" s="14"/>
      <c r="DR284" s="14"/>
      <c r="DS284" s="14"/>
      <c r="DT284" s="14"/>
      <c r="DU284" s="14"/>
      <c r="DV284" s="14"/>
      <c r="DW284" s="14"/>
      <c r="DX284" s="14"/>
      <c r="DY284" s="14"/>
      <c r="DZ284" s="14"/>
      <c r="EA284" s="14"/>
    </row>
    <row r="285" spans="1:131" x14ac:dyDescent="0.25">
      <c r="A285" s="14" t="s">
        <v>64</v>
      </c>
      <c r="B285" s="14" t="s">
        <v>63</v>
      </c>
      <c r="C285" s="14" t="s">
        <v>42</v>
      </c>
      <c r="D285" s="14" t="s">
        <v>63</v>
      </c>
      <c r="E285" s="14" t="s">
        <v>63</v>
      </c>
      <c r="F285" s="14" t="s">
        <v>63</v>
      </c>
      <c r="G285" s="14" t="s">
        <v>192</v>
      </c>
      <c r="H285" s="1" t="s">
        <v>181</v>
      </c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4"/>
      <c r="CP285" s="14"/>
      <c r="CQ285" s="14"/>
      <c r="CR285" s="14"/>
      <c r="CS285" s="14"/>
      <c r="CT285" s="14"/>
      <c r="CU285" s="14"/>
      <c r="CV285" s="14"/>
      <c r="CW285" s="14"/>
      <c r="CX285" s="14"/>
      <c r="CY285" s="14"/>
      <c r="CZ285" s="14"/>
      <c r="DD285" s="14">
        <v>16</v>
      </c>
      <c r="DE285" s="14">
        <v>19</v>
      </c>
      <c r="DF285" s="27">
        <f t="shared" ca="1" si="4"/>
        <v>0</v>
      </c>
      <c r="DG285" s="14">
        <v>1</v>
      </c>
      <c r="DH285" s="14"/>
      <c r="DI285" s="14"/>
      <c r="DJ285" s="14"/>
      <c r="DK285" s="14"/>
      <c r="DL285" s="14"/>
      <c r="DM285" s="14"/>
      <c r="DN285" s="14"/>
      <c r="DO285" s="14"/>
      <c r="DP285" s="14"/>
      <c r="DQ285" s="14"/>
      <c r="DR285" s="14"/>
      <c r="DS285" s="14"/>
      <c r="DT285" s="14"/>
      <c r="DU285" s="14"/>
      <c r="DV285" s="14"/>
      <c r="DW285" s="14"/>
      <c r="DX285" s="14"/>
      <c r="DY285" s="14"/>
      <c r="DZ285" s="14"/>
      <c r="EA285" s="14"/>
    </row>
    <row r="286" spans="1:131" x14ac:dyDescent="0.25">
      <c r="A286" s="14" t="s">
        <v>64</v>
      </c>
      <c r="B286" s="14" t="s">
        <v>63</v>
      </c>
      <c r="C286" s="14" t="s">
        <v>63</v>
      </c>
      <c r="D286" s="14" t="s">
        <v>63</v>
      </c>
      <c r="E286" s="14" t="s">
        <v>63</v>
      </c>
      <c r="F286" s="14" t="s">
        <v>127</v>
      </c>
      <c r="G286" s="14" t="s">
        <v>191</v>
      </c>
      <c r="H286" s="1">
        <v>42167</v>
      </c>
      <c r="I286" s="14">
        <v>2007.713</v>
      </c>
      <c r="J286" s="14">
        <v>1929.569</v>
      </c>
      <c r="K286" s="14">
        <v>1994.598</v>
      </c>
      <c r="L286" s="14">
        <v>1909.952</v>
      </c>
      <c r="M286" s="14">
        <v>1922.9480000000001</v>
      </c>
      <c r="N286" s="14">
        <v>1919.3920000000001</v>
      </c>
      <c r="O286" s="14">
        <v>2369.9140000000002</v>
      </c>
      <c r="P286" s="14">
        <v>2917.0880000000002</v>
      </c>
      <c r="Q286" s="14">
        <v>3420.098</v>
      </c>
      <c r="R286" s="14">
        <v>3693.4589999999998</v>
      </c>
      <c r="S286" s="14">
        <v>4287.3029999999999</v>
      </c>
      <c r="T286" s="14">
        <v>4335.9229999999998</v>
      </c>
      <c r="U286" s="14">
        <v>4398.3500000000004</v>
      </c>
      <c r="V286" s="14">
        <v>4518.7299999999996</v>
      </c>
      <c r="W286" s="14">
        <v>4477.5129999999999</v>
      </c>
      <c r="X286" s="14">
        <v>3628.1060000000002</v>
      </c>
      <c r="Y286" s="14">
        <v>3604.8440000000001</v>
      </c>
      <c r="Z286" s="14">
        <v>3429.62</v>
      </c>
      <c r="AA286" s="14">
        <v>3439.2429999999999</v>
      </c>
      <c r="AB286" s="14">
        <v>3417.85</v>
      </c>
      <c r="AC286" s="14">
        <v>3494.7809999999999</v>
      </c>
      <c r="AD286" s="14">
        <v>2967.692</v>
      </c>
      <c r="AE286" s="14">
        <v>2390.5430000000001</v>
      </c>
      <c r="AF286" s="14">
        <v>2135.9209999999998</v>
      </c>
      <c r="AG286" s="14">
        <v>3525.4540000000002</v>
      </c>
      <c r="AH286" s="14">
        <v>1987.895</v>
      </c>
      <c r="AI286" s="14">
        <v>1853.202</v>
      </c>
      <c r="AJ286" s="14">
        <v>1903.2339999999999</v>
      </c>
      <c r="AK286" s="14">
        <v>1831.0909999999999</v>
      </c>
      <c r="AL286" s="14">
        <v>1853.7529999999999</v>
      </c>
      <c r="AM286" s="14">
        <v>1898.1010000000001</v>
      </c>
      <c r="AN286" s="14">
        <v>2365.2220000000002</v>
      </c>
      <c r="AO286" s="14">
        <v>2938.38</v>
      </c>
      <c r="AP286" s="14">
        <v>3435.1590000000001</v>
      </c>
      <c r="AQ286" s="14">
        <v>3731.9969999999998</v>
      </c>
      <c r="AR286" s="14">
        <v>4283.2380000000003</v>
      </c>
      <c r="AS286" s="14">
        <v>4386.2560000000003</v>
      </c>
      <c r="AT286" s="14">
        <v>4417.1869999999999</v>
      </c>
      <c r="AU286" s="14">
        <v>4512.6319999999996</v>
      </c>
      <c r="AV286" s="14">
        <v>4591.2240000000002</v>
      </c>
      <c r="AW286" s="14">
        <v>4411.7539999999999</v>
      </c>
      <c r="AX286" s="14">
        <v>4229.4189999999999</v>
      </c>
      <c r="AY286" s="14">
        <v>4050.4679999999998</v>
      </c>
      <c r="AZ286" s="14">
        <v>3857.06</v>
      </c>
      <c r="BA286" s="14">
        <v>3537.6759999999999</v>
      </c>
      <c r="BB286" s="14">
        <v>3520.1909999999998</v>
      </c>
      <c r="BC286" s="14">
        <v>2947.9430000000002</v>
      </c>
      <c r="BD286" s="14">
        <v>2384.8870000000002</v>
      </c>
      <c r="BE286" s="14">
        <v>2133.2570000000001</v>
      </c>
      <c r="BF286" s="14">
        <v>4127.3429999999998</v>
      </c>
      <c r="BG286" s="14">
        <v>65.934430000000006</v>
      </c>
      <c r="BH286" s="14">
        <v>65.081969999999998</v>
      </c>
      <c r="BI286" s="14">
        <v>63.90164</v>
      </c>
      <c r="BJ286" s="14">
        <v>62.680329999999998</v>
      </c>
      <c r="BK286" s="14">
        <v>62.090159999999997</v>
      </c>
      <c r="BL286" s="14">
        <v>61.573770000000003</v>
      </c>
      <c r="BM286" s="14">
        <v>62.090159999999997</v>
      </c>
      <c r="BN286" s="14">
        <v>64.418030000000002</v>
      </c>
      <c r="BO286" s="14">
        <v>67.836070000000007</v>
      </c>
      <c r="BP286" s="14">
        <v>71.967219999999998</v>
      </c>
      <c r="BQ286" s="14">
        <v>75.836070000000007</v>
      </c>
      <c r="BR286" s="14">
        <v>79.352459999999994</v>
      </c>
      <c r="BS286" s="14">
        <v>82.008189999999999</v>
      </c>
      <c r="BT286" s="14">
        <v>83.573769999999996</v>
      </c>
      <c r="BU286" s="14">
        <v>85.016400000000004</v>
      </c>
      <c r="BV286" s="14">
        <v>86.196719999999999</v>
      </c>
      <c r="BW286" s="14">
        <v>86.78689</v>
      </c>
      <c r="BX286" s="14">
        <v>86.327870000000004</v>
      </c>
      <c r="BY286" s="14">
        <v>83.803280000000001</v>
      </c>
      <c r="BZ286" s="14">
        <v>80.434430000000006</v>
      </c>
      <c r="CA286" s="14">
        <v>75.729510000000005</v>
      </c>
      <c r="CB286" s="14">
        <v>72.754099999999994</v>
      </c>
      <c r="CC286" s="14">
        <v>70.5</v>
      </c>
      <c r="CD286" s="14">
        <v>68.844260000000006</v>
      </c>
      <c r="CE286" s="14">
        <v>2764.424</v>
      </c>
      <c r="CF286" s="14">
        <v>2620.172</v>
      </c>
      <c r="CG286" s="14">
        <v>2502.1489999999999</v>
      </c>
      <c r="CH286" s="14">
        <v>2395.875</v>
      </c>
      <c r="CI286" s="14">
        <v>1970.018</v>
      </c>
      <c r="CJ286" s="14">
        <v>1503.4369999999999</v>
      </c>
      <c r="CK286" s="14">
        <v>1147.1610000000001</v>
      </c>
      <c r="CL286" s="14">
        <v>1078.7660000000001</v>
      </c>
      <c r="CM286" s="14">
        <v>1436.4670000000001</v>
      </c>
      <c r="CN286" s="14">
        <v>2271.7849999999999</v>
      </c>
      <c r="CO286" s="14">
        <v>3567.4479999999999</v>
      </c>
      <c r="CP286" s="14">
        <v>4130.6930000000002</v>
      </c>
      <c r="CQ286" s="14">
        <v>4212.7179999999998</v>
      </c>
      <c r="CR286" s="14">
        <v>4076.7469999999998</v>
      </c>
      <c r="CS286" s="14">
        <v>3832.922</v>
      </c>
      <c r="CT286" s="14">
        <v>3694.6840000000002</v>
      </c>
      <c r="CU286" s="14">
        <v>3290.6849999999999</v>
      </c>
      <c r="CV286" s="14">
        <v>3010.288</v>
      </c>
      <c r="CW286" s="14">
        <v>3006.9690000000001</v>
      </c>
      <c r="CX286" s="14">
        <v>3211.4839999999999</v>
      </c>
      <c r="CY286" s="14">
        <v>3702.1309999999999</v>
      </c>
      <c r="CZ286" s="14">
        <v>3957.4090000000001</v>
      </c>
      <c r="DA286" s="14">
        <v>4040.8229999999999</v>
      </c>
      <c r="DB286" s="14">
        <v>3886.509</v>
      </c>
      <c r="DC286" s="14">
        <v>2443.1959999999999</v>
      </c>
      <c r="DD286" s="14">
        <v>16</v>
      </c>
      <c r="DE286" s="14">
        <v>19</v>
      </c>
      <c r="DF286" s="27">
        <f t="shared" ca="1" si="4"/>
        <v>795.26299999999947</v>
      </c>
      <c r="DG286" s="14">
        <v>0</v>
      </c>
      <c r="DH286" s="14"/>
      <c r="DI286" s="14"/>
      <c r="DJ286" s="14"/>
      <c r="DK286" s="14"/>
      <c r="DL286" s="14"/>
      <c r="DM286" s="14"/>
      <c r="DN286" s="14"/>
      <c r="DO286" s="14"/>
      <c r="DP286" s="14"/>
      <c r="DQ286" s="14"/>
      <c r="DR286" s="14"/>
      <c r="DS286" s="14"/>
      <c r="DT286" s="14"/>
      <c r="DU286" s="14"/>
      <c r="DV286" s="14"/>
      <c r="DW286" s="14"/>
      <c r="DX286" s="14"/>
      <c r="DY286" s="14"/>
      <c r="DZ286" s="14"/>
      <c r="EA286" s="14"/>
    </row>
    <row r="287" spans="1:131" x14ac:dyDescent="0.25">
      <c r="A287" s="14" t="s">
        <v>64</v>
      </c>
      <c r="B287" s="14" t="s">
        <v>63</v>
      </c>
      <c r="C287" s="14" t="s">
        <v>63</v>
      </c>
      <c r="D287" s="14" t="s">
        <v>63</v>
      </c>
      <c r="E287" s="14" t="s">
        <v>63</v>
      </c>
      <c r="F287" s="14" t="s">
        <v>127</v>
      </c>
      <c r="G287" s="14" t="s">
        <v>191</v>
      </c>
      <c r="H287" s="1">
        <v>42180</v>
      </c>
      <c r="I287" s="14">
        <v>2055.6370000000002</v>
      </c>
      <c r="J287" s="14">
        <v>1931.037</v>
      </c>
      <c r="K287" s="14">
        <v>1896.71</v>
      </c>
      <c r="L287" s="14">
        <v>1882.2460000000001</v>
      </c>
      <c r="M287" s="14">
        <v>1894.4760000000001</v>
      </c>
      <c r="N287" s="14">
        <v>1892.38</v>
      </c>
      <c r="O287" s="14">
        <v>2164.9189999999999</v>
      </c>
      <c r="P287" s="14">
        <v>2723.683</v>
      </c>
      <c r="Q287" s="14">
        <v>3090.4520000000002</v>
      </c>
      <c r="R287" s="14">
        <v>3362.4229999999998</v>
      </c>
      <c r="S287" s="14">
        <v>3906.9360000000001</v>
      </c>
      <c r="T287" s="14">
        <v>4329.9790000000003</v>
      </c>
      <c r="U287" s="14">
        <v>4270.1329999999998</v>
      </c>
      <c r="V287" s="14">
        <v>4445.2700000000004</v>
      </c>
      <c r="W287" s="14">
        <v>4054.5149999999999</v>
      </c>
      <c r="X287" s="14">
        <v>3420.8980000000001</v>
      </c>
      <c r="Y287" s="14">
        <v>3372.03</v>
      </c>
      <c r="Z287" s="14">
        <v>3220.0920000000001</v>
      </c>
      <c r="AA287" s="14">
        <v>3219.2060000000001</v>
      </c>
      <c r="AB287" s="14">
        <v>3417.9749999999999</v>
      </c>
      <c r="AC287" s="14">
        <v>3517.9760000000001</v>
      </c>
      <c r="AD287" s="14">
        <v>2967.145</v>
      </c>
      <c r="AE287" s="14">
        <v>2330.9589999999998</v>
      </c>
      <c r="AF287" s="14">
        <v>2086.5720000000001</v>
      </c>
      <c r="AG287" s="14">
        <v>3308.0569999999998</v>
      </c>
      <c r="AH287" s="14">
        <v>2025.3810000000001</v>
      </c>
      <c r="AI287" s="14">
        <v>1868.258</v>
      </c>
      <c r="AJ287" s="14">
        <v>1849.6510000000001</v>
      </c>
      <c r="AK287" s="14">
        <v>1831.5719999999999</v>
      </c>
      <c r="AL287" s="14">
        <v>1830.4359999999999</v>
      </c>
      <c r="AM287" s="14">
        <v>1839.5129999999999</v>
      </c>
      <c r="AN287" s="14">
        <v>2132.0720000000001</v>
      </c>
      <c r="AO287" s="14">
        <v>2752.7159999999999</v>
      </c>
      <c r="AP287" s="14">
        <v>3133.8739999999998</v>
      </c>
      <c r="AQ287" s="14">
        <v>3438.1039999999998</v>
      </c>
      <c r="AR287" s="14">
        <v>3923.5450000000001</v>
      </c>
      <c r="AS287" s="14">
        <v>4415.3609999999999</v>
      </c>
      <c r="AT287" s="14">
        <v>4314.9309999999996</v>
      </c>
      <c r="AU287" s="14">
        <v>4469.1279999999997</v>
      </c>
      <c r="AV287" s="14">
        <v>4165.5550000000003</v>
      </c>
      <c r="AW287" s="14">
        <v>4192.6859999999997</v>
      </c>
      <c r="AX287" s="14">
        <v>3994.864</v>
      </c>
      <c r="AY287" s="14">
        <v>3826.018</v>
      </c>
      <c r="AZ287" s="14">
        <v>3633.45</v>
      </c>
      <c r="BA287" s="14">
        <v>3517.7040000000002</v>
      </c>
      <c r="BB287" s="14">
        <v>3536.346</v>
      </c>
      <c r="BC287" s="14">
        <v>2935.8339999999998</v>
      </c>
      <c r="BD287" s="14">
        <v>2314.6959999999999</v>
      </c>
      <c r="BE287" s="14">
        <v>2052.5039999999999</v>
      </c>
      <c r="BF287" s="14">
        <v>3911.4250000000002</v>
      </c>
      <c r="BG287" s="14">
        <v>66.383330000000001</v>
      </c>
      <c r="BH287" s="14">
        <v>65.8</v>
      </c>
      <c r="BI287" s="14">
        <v>65.025000000000006</v>
      </c>
      <c r="BJ287" s="14">
        <v>63.808329999999998</v>
      </c>
      <c r="BK287" s="14">
        <v>63.083329999999997</v>
      </c>
      <c r="BL287" s="14">
        <v>62.591670000000001</v>
      </c>
      <c r="BM287" s="14">
        <v>62.991660000000003</v>
      </c>
      <c r="BN287" s="14">
        <v>66.016670000000005</v>
      </c>
      <c r="BO287" s="14">
        <v>70.150000000000006</v>
      </c>
      <c r="BP287" s="14">
        <v>74.641670000000005</v>
      </c>
      <c r="BQ287" s="14">
        <v>78.266670000000005</v>
      </c>
      <c r="BR287" s="14">
        <v>81.433329999999998</v>
      </c>
      <c r="BS287" s="14">
        <v>84.391670000000005</v>
      </c>
      <c r="BT287" s="14">
        <v>86.575000000000003</v>
      </c>
      <c r="BU287" s="14">
        <v>87.875</v>
      </c>
      <c r="BV287" s="14">
        <v>88.575000000000003</v>
      </c>
      <c r="BW287" s="14">
        <v>88.375</v>
      </c>
      <c r="BX287" s="14">
        <v>87.575000000000003</v>
      </c>
      <c r="BY287" s="14">
        <v>85.716669999999993</v>
      </c>
      <c r="BZ287" s="14">
        <v>81.916659999999993</v>
      </c>
      <c r="CA287" s="14">
        <v>77.358329999999995</v>
      </c>
      <c r="CB287" s="14">
        <v>74.208340000000007</v>
      </c>
      <c r="CC287" s="14">
        <v>72.025000000000006</v>
      </c>
      <c r="CD287" s="14">
        <v>70.650000000000006</v>
      </c>
      <c r="CE287" s="14">
        <v>2425.8159999999998</v>
      </c>
      <c r="CF287" s="14">
        <v>2416.1419999999998</v>
      </c>
      <c r="CG287" s="14">
        <v>2229.8090000000002</v>
      </c>
      <c r="CH287" s="14">
        <v>2066.4380000000001</v>
      </c>
      <c r="CI287" s="14">
        <v>1686.615</v>
      </c>
      <c r="CJ287" s="14">
        <v>1254.3789999999999</v>
      </c>
      <c r="CK287" s="14">
        <v>901.06290000000001</v>
      </c>
      <c r="CL287" s="14">
        <v>891.47090000000003</v>
      </c>
      <c r="CM287" s="14">
        <v>1305.8409999999999</v>
      </c>
      <c r="CN287" s="14">
        <v>2094.8319999999999</v>
      </c>
      <c r="CO287" s="14">
        <v>3046.306</v>
      </c>
      <c r="CP287" s="14">
        <v>3562.9349999999999</v>
      </c>
      <c r="CQ287" s="14">
        <v>3786.2469999999998</v>
      </c>
      <c r="CR287" s="14">
        <v>3637.2939999999999</v>
      </c>
      <c r="CS287" s="14">
        <v>3394.681</v>
      </c>
      <c r="CT287" s="14">
        <v>3357.2060000000001</v>
      </c>
      <c r="CU287" s="14">
        <v>2874.9639999999999</v>
      </c>
      <c r="CV287" s="14">
        <v>2708.8589999999999</v>
      </c>
      <c r="CW287" s="14">
        <v>2717.4780000000001</v>
      </c>
      <c r="CX287" s="14">
        <v>2917.4479999999999</v>
      </c>
      <c r="CY287" s="14">
        <v>3432.3629999999998</v>
      </c>
      <c r="CZ287" s="14">
        <v>3592.5880000000002</v>
      </c>
      <c r="DA287" s="14">
        <v>3636.1129999999998</v>
      </c>
      <c r="DB287" s="14">
        <v>3453.5740000000001</v>
      </c>
      <c r="DC287" s="14">
        <v>2218.902</v>
      </c>
      <c r="DD287" s="14">
        <v>16</v>
      </c>
      <c r="DE287" s="14">
        <v>19</v>
      </c>
      <c r="DF287" s="27">
        <f t="shared" ca="1" si="4"/>
        <v>736.72424999999976</v>
      </c>
      <c r="DG287" s="14">
        <v>0</v>
      </c>
      <c r="DH287" s="14"/>
      <c r="DI287" s="14"/>
      <c r="DJ287" s="14"/>
      <c r="DK287" s="14"/>
      <c r="DL287" s="14"/>
      <c r="DM287" s="14"/>
      <c r="DN287" s="14"/>
      <c r="DO287" s="14"/>
      <c r="DP287" s="14"/>
      <c r="DQ287" s="14"/>
      <c r="DR287" s="14"/>
      <c r="DS287" s="14"/>
      <c r="DT287" s="14"/>
      <c r="DU287" s="14"/>
      <c r="DV287" s="14"/>
      <c r="DW287" s="14"/>
      <c r="DX287" s="14"/>
      <c r="DY287" s="14"/>
      <c r="DZ287" s="14"/>
      <c r="EA287" s="14"/>
    </row>
    <row r="288" spans="1:131" x14ac:dyDescent="0.25">
      <c r="A288" s="14" t="s">
        <v>64</v>
      </c>
      <c r="B288" s="14" t="s">
        <v>63</v>
      </c>
      <c r="C288" s="14" t="s">
        <v>63</v>
      </c>
      <c r="D288" s="14" t="s">
        <v>63</v>
      </c>
      <c r="E288" s="14" t="s">
        <v>63</v>
      </c>
      <c r="F288" s="14" t="s">
        <v>127</v>
      </c>
      <c r="G288" s="14" t="s">
        <v>191</v>
      </c>
      <c r="H288" s="1">
        <v>42181</v>
      </c>
      <c r="I288" s="14">
        <v>1998.875</v>
      </c>
      <c r="J288" s="14">
        <v>1959.729</v>
      </c>
      <c r="K288" s="14">
        <v>1760.1410000000001</v>
      </c>
      <c r="L288" s="14">
        <v>1705.7929999999999</v>
      </c>
      <c r="M288" s="14">
        <v>1730.4090000000001</v>
      </c>
      <c r="N288" s="14">
        <v>1918.097</v>
      </c>
      <c r="O288" s="14">
        <v>2395.9650000000001</v>
      </c>
      <c r="P288" s="14">
        <v>2805.7939999999999</v>
      </c>
      <c r="Q288" s="14">
        <v>3094.9279999999999</v>
      </c>
      <c r="R288" s="14">
        <v>3377.442</v>
      </c>
      <c r="S288" s="14">
        <v>4074.8829999999998</v>
      </c>
      <c r="T288" s="14">
        <v>4305.5720000000001</v>
      </c>
      <c r="U288" s="14">
        <v>4447.3590000000004</v>
      </c>
      <c r="V288" s="14">
        <v>4509.1149999999998</v>
      </c>
      <c r="W288" s="14">
        <v>4364.3819999999996</v>
      </c>
      <c r="X288" s="14">
        <v>3628.913</v>
      </c>
      <c r="Y288" s="14">
        <v>3601.0509999999999</v>
      </c>
      <c r="Z288" s="14">
        <v>3365.8490000000002</v>
      </c>
      <c r="AA288" s="14">
        <v>3256.3069999999998</v>
      </c>
      <c r="AB288" s="14">
        <v>3347.703</v>
      </c>
      <c r="AC288" s="14">
        <v>3429.598</v>
      </c>
      <c r="AD288" s="14">
        <v>2871.4549999999999</v>
      </c>
      <c r="AE288" s="14">
        <v>2168.569</v>
      </c>
      <c r="AF288" s="14">
        <v>1965.3240000000001</v>
      </c>
      <c r="AG288" s="14">
        <v>3463.03</v>
      </c>
      <c r="AH288" s="14">
        <v>1992.298</v>
      </c>
      <c r="AI288" s="14">
        <v>1895.856</v>
      </c>
      <c r="AJ288" s="14">
        <v>1672.519</v>
      </c>
      <c r="AK288" s="14">
        <v>1623.105</v>
      </c>
      <c r="AL288" s="14">
        <v>1659.009</v>
      </c>
      <c r="AM288" s="14">
        <v>1894.038</v>
      </c>
      <c r="AN288" s="14">
        <v>2385.0740000000001</v>
      </c>
      <c r="AO288" s="14">
        <v>2827.4569999999999</v>
      </c>
      <c r="AP288" s="14">
        <v>3120.5239999999999</v>
      </c>
      <c r="AQ288" s="14">
        <v>3449.4229999999998</v>
      </c>
      <c r="AR288" s="14">
        <v>4105.9560000000001</v>
      </c>
      <c r="AS288" s="14">
        <v>4391.8819999999996</v>
      </c>
      <c r="AT288" s="14">
        <v>4521.1090000000004</v>
      </c>
      <c r="AU288" s="14">
        <v>4525.45</v>
      </c>
      <c r="AV288" s="14">
        <v>4455.2529999999997</v>
      </c>
      <c r="AW288" s="14">
        <v>4393.473</v>
      </c>
      <c r="AX288" s="14">
        <v>4200.8959999999997</v>
      </c>
      <c r="AY288" s="14">
        <v>3980.482</v>
      </c>
      <c r="AZ288" s="14">
        <v>3665.5010000000002</v>
      </c>
      <c r="BA288" s="14">
        <v>3455.8090000000002</v>
      </c>
      <c r="BB288" s="14">
        <v>3462.65</v>
      </c>
      <c r="BC288" s="14">
        <v>2827.123</v>
      </c>
      <c r="BD288" s="14">
        <v>2137.134</v>
      </c>
      <c r="BE288" s="14">
        <v>1918.0350000000001</v>
      </c>
      <c r="BF288" s="14">
        <v>4067.44</v>
      </c>
      <c r="BG288" s="14">
        <v>69.614750000000001</v>
      </c>
      <c r="BH288" s="14">
        <v>68.21311</v>
      </c>
      <c r="BI288" s="14">
        <v>66.827870000000004</v>
      </c>
      <c r="BJ288" s="14">
        <v>65.704920000000001</v>
      </c>
      <c r="BK288" s="14">
        <v>65.065569999999994</v>
      </c>
      <c r="BL288" s="14">
        <v>64.311480000000003</v>
      </c>
      <c r="BM288" s="14">
        <v>64.672129999999996</v>
      </c>
      <c r="BN288" s="14">
        <v>66.852459999999994</v>
      </c>
      <c r="BO288" s="14">
        <v>69.696719999999999</v>
      </c>
      <c r="BP288" s="14">
        <v>73.557379999999995</v>
      </c>
      <c r="BQ288" s="14">
        <v>77.237700000000004</v>
      </c>
      <c r="BR288" s="14">
        <v>80.344260000000006</v>
      </c>
      <c r="BS288" s="14">
        <v>82.827870000000004</v>
      </c>
      <c r="BT288" s="14">
        <v>84.803280000000001</v>
      </c>
      <c r="BU288" s="14">
        <v>86.163929999999993</v>
      </c>
      <c r="BV288" s="14">
        <v>86.442620000000005</v>
      </c>
      <c r="BW288" s="14">
        <v>85.631150000000005</v>
      </c>
      <c r="BX288" s="14">
        <v>84.21311</v>
      </c>
      <c r="BY288" s="14">
        <v>81.663929999999993</v>
      </c>
      <c r="BZ288" s="14">
        <v>77.909840000000003</v>
      </c>
      <c r="CA288" s="14">
        <v>73.885249999999999</v>
      </c>
      <c r="CB288" s="14">
        <v>70.745900000000006</v>
      </c>
      <c r="CC288" s="14">
        <v>68.532780000000002</v>
      </c>
      <c r="CD288" s="14">
        <v>67.229510000000005</v>
      </c>
      <c r="CE288" s="14">
        <v>2937.72</v>
      </c>
      <c r="CF288" s="14">
        <v>2831.8029999999999</v>
      </c>
      <c r="CG288" s="14">
        <v>2571.5349999999999</v>
      </c>
      <c r="CH288" s="14">
        <v>2342.0169999999998</v>
      </c>
      <c r="CI288" s="14">
        <v>2009.8489999999999</v>
      </c>
      <c r="CJ288" s="14">
        <v>1578.5329999999999</v>
      </c>
      <c r="CK288" s="14">
        <v>1296.231</v>
      </c>
      <c r="CL288" s="14">
        <v>1191.8789999999999</v>
      </c>
      <c r="CM288" s="14">
        <v>1634.6110000000001</v>
      </c>
      <c r="CN288" s="14">
        <v>2647.8290000000002</v>
      </c>
      <c r="CO288" s="14">
        <v>3802.4920000000002</v>
      </c>
      <c r="CP288" s="14">
        <v>4343.3059999999996</v>
      </c>
      <c r="CQ288" s="14">
        <v>4588.875</v>
      </c>
      <c r="CR288" s="14">
        <v>4247.4350000000004</v>
      </c>
      <c r="CS288" s="14">
        <v>3855.8890000000001</v>
      </c>
      <c r="CT288" s="14">
        <v>3694.4989999999998</v>
      </c>
      <c r="CU288" s="14">
        <v>3239.8809999999999</v>
      </c>
      <c r="CV288" s="14">
        <v>3095.7530000000002</v>
      </c>
      <c r="CW288" s="14">
        <v>3094.0970000000002</v>
      </c>
      <c r="CX288" s="14">
        <v>3322.0709999999999</v>
      </c>
      <c r="CY288" s="14">
        <v>4352.0619999999999</v>
      </c>
      <c r="CZ288" s="14">
        <v>4235.6679999999997</v>
      </c>
      <c r="DA288" s="14">
        <v>4273.0870000000004</v>
      </c>
      <c r="DB288" s="14">
        <v>4141.8689999999997</v>
      </c>
      <c r="DC288" s="14">
        <v>2482.3789999999999</v>
      </c>
      <c r="DD288" s="14">
        <v>16</v>
      </c>
      <c r="DE288" s="14">
        <v>19</v>
      </c>
      <c r="DF288" s="27">
        <f t="shared" ca="1" si="4"/>
        <v>794.49600000000009</v>
      </c>
      <c r="DG288" s="14">
        <v>0</v>
      </c>
      <c r="DH288" s="14"/>
      <c r="DI288" s="14"/>
      <c r="DJ288" s="14"/>
      <c r="DK288" s="14"/>
      <c r="DL288" s="14"/>
      <c r="DM288" s="14"/>
      <c r="DN288" s="14"/>
      <c r="DO288" s="14"/>
      <c r="DP288" s="14"/>
      <c r="DQ288" s="14"/>
      <c r="DR288" s="14"/>
      <c r="DS288" s="14"/>
      <c r="DT288" s="14"/>
      <c r="DU288" s="14"/>
      <c r="DV288" s="14"/>
      <c r="DW288" s="14"/>
      <c r="DX288" s="14"/>
      <c r="DY288" s="14"/>
      <c r="DZ288" s="14"/>
      <c r="EA288" s="14"/>
    </row>
    <row r="289" spans="1:131" x14ac:dyDescent="0.25">
      <c r="A289" s="14" t="s">
        <v>64</v>
      </c>
      <c r="B289" s="14" t="s">
        <v>63</v>
      </c>
      <c r="C289" s="14" t="s">
        <v>63</v>
      </c>
      <c r="D289" s="14" t="s">
        <v>63</v>
      </c>
      <c r="E289" s="14" t="s">
        <v>63</v>
      </c>
      <c r="F289" s="14" t="s">
        <v>127</v>
      </c>
      <c r="G289" s="14" t="s">
        <v>191</v>
      </c>
      <c r="H289" s="1">
        <v>42185</v>
      </c>
      <c r="I289" s="14">
        <v>1810.45</v>
      </c>
      <c r="J289" s="14">
        <v>1926.4970000000001</v>
      </c>
      <c r="K289" s="14">
        <v>1929.0820000000001</v>
      </c>
      <c r="L289" s="14">
        <v>1895.3309999999999</v>
      </c>
      <c r="M289" s="14">
        <v>1960.922</v>
      </c>
      <c r="N289" s="14">
        <v>2087.5169999999998</v>
      </c>
      <c r="O289" s="14">
        <v>2488.2109999999998</v>
      </c>
      <c r="P289" s="14">
        <v>3051.9470000000001</v>
      </c>
      <c r="Q289" s="14">
        <v>3471.7449999999999</v>
      </c>
      <c r="R289" s="14">
        <v>3675.2919999999999</v>
      </c>
      <c r="S289" s="14">
        <v>4190.0889999999999</v>
      </c>
      <c r="T289" s="14">
        <v>4242.0259999999998</v>
      </c>
      <c r="U289" s="14">
        <v>4403.0389999999998</v>
      </c>
      <c r="V289" s="14">
        <v>4548.027</v>
      </c>
      <c r="W289" s="14">
        <v>4335.6149999999998</v>
      </c>
      <c r="X289" s="14">
        <v>3567.93</v>
      </c>
      <c r="Y289" s="14">
        <v>3496.0169999999998</v>
      </c>
      <c r="Z289" s="14">
        <v>3418.8229999999999</v>
      </c>
      <c r="AA289" s="14">
        <v>3492.578</v>
      </c>
      <c r="AB289" s="14">
        <v>3363.5039999999999</v>
      </c>
      <c r="AC289" s="14">
        <v>3563.2550000000001</v>
      </c>
      <c r="AD289" s="14">
        <v>3250.4650000000001</v>
      </c>
      <c r="AE289" s="14">
        <v>2596.4630000000002</v>
      </c>
      <c r="AF289" s="14">
        <v>2356.665</v>
      </c>
      <c r="AG289" s="14">
        <v>3493.837</v>
      </c>
      <c r="AH289" s="14">
        <v>1782.002</v>
      </c>
      <c r="AI289" s="14">
        <v>1835.7249999999999</v>
      </c>
      <c r="AJ289" s="14">
        <v>1820.4649999999999</v>
      </c>
      <c r="AK289" s="14">
        <v>1777.394</v>
      </c>
      <c r="AL289" s="14">
        <v>1847.3820000000001</v>
      </c>
      <c r="AM289" s="14">
        <v>2051.857</v>
      </c>
      <c r="AN289" s="14">
        <v>2488.549</v>
      </c>
      <c r="AO289" s="14">
        <v>3098.0839999999998</v>
      </c>
      <c r="AP289" s="14">
        <v>3486.4180000000001</v>
      </c>
      <c r="AQ289" s="14">
        <v>3703.502</v>
      </c>
      <c r="AR289" s="14">
        <v>4210.9290000000001</v>
      </c>
      <c r="AS289" s="14">
        <v>4304.3500000000004</v>
      </c>
      <c r="AT289" s="14">
        <v>4476.6760000000004</v>
      </c>
      <c r="AU289" s="14">
        <v>4594.442</v>
      </c>
      <c r="AV289" s="14">
        <v>4466.8090000000002</v>
      </c>
      <c r="AW289" s="14">
        <v>4378.25</v>
      </c>
      <c r="AX289" s="14">
        <v>4165.7340000000004</v>
      </c>
      <c r="AY289" s="14">
        <v>4032.6509999999998</v>
      </c>
      <c r="AZ289" s="14">
        <v>3906.402</v>
      </c>
      <c r="BA289" s="14">
        <v>3494.4569999999999</v>
      </c>
      <c r="BB289" s="14">
        <v>3569.81</v>
      </c>
      <c r="BC289" s="14">
        <v>3184.386</v>
      </c>
      <c r="BD289" s="14">
        <v>2574.944</v>
      </c>
      <c r="BE289" s="14">
        <v>2339.9250000000002</v>
      </c>
      <c r="BF289" s="14">
        <v>4114.2039999999997</v>
      </c>
      <c r="BG289" s="14">
        <v>67.622950000000003</v>
      </c>
      <c r="BH289" s="14">
        <v>66.450819999999993</v>
      </c>
      <c r="BI289" s="14">
        <v>65.967219999999998</v>
      </c>
      <c r="BJ289" s="14">
        <v>65.319670000000002</v>
      </c>
      <c r="BK289" s="14">
        <v>64.418030000000002</v>
      </c>
      <c r="BL289" s="14">
        <v>63.672130000000003</v>
      </c>
      <c r="BM289" s="14">
        <v>64.180329999999998</v>
      </c>
      <c r="BN289" s="14">
        <v>66.926230000000004</v>
      </c>
      <c r="BO289" s="14">
        <v>70.737700000000004</v>
      </c>
      <c r="BP289" s="14">
        <v>74.860659999999996</v>
      </c>
      <c r="BQ289" s="14">
        <v>79.032780000000002</v>
      </c>
      <c r="BR289" s="14">
        <v>82.827870000000004</v>
      </c>
      <c r="BS289" s="14">
        <v>86.172129999999996</v>
      </c>
      <c r="BT289" s="14">
        <v>88.770489999999995</v>
      </c>
      <c r="BU289" s="14">
        <v>90.557379999999995</v>
      </c>
      <c r="BV289" s="14">
        <v>91.655739999999994</v>
      </c>
      <c r="BW289" s="14">
        <v>91.540989999999994</v>
      </c>
      <c r="BX289" s="14">
        <v>91.180329999999998</v>
      </c>
      <c r="BY289" s="14">
        <v>88.950819999999993</v>
      </c>
      <c r="BZ289" s="14">
        <v>85.270489999999995</v>
      </c>
      <c r="CA289" s="14">
        <v>80.622950000000003</v>
      </c>
      <c r="CB289" s="14">
        <v>77.139340000000004</v>
      </c>
      <c r="CC289" s="14">
        <v>74.827870000000004</v>
      </c>
      <c r="CD289" s="14">
        <v>73.360659999999996</v>
      </c>
      <c r="CE289" s="14">
        <v>3332.4349999999999</v>
      </c>
      <c r="CF289" s="14">
        <v>3325.9070000000002</v>
      </c>
      <c r="CG289" s="14">
        <v>3005.067</v>
      </c>
      <c r="CH289" s="14">
        <v>2710.1239999999998</v>
      </c>
      <c r="CI289" s="14">
        <v>2322.1190000000001</v>
      </c>
      <c r="CJ289" s="14">
        <v>1849.386</v>
      </c>
      <c r="CK289" s="14">
        <v>1574.277</v>
      </c>
      <c r="CL289" s="14">
        <v>1413.184</v>
      </c>
      <c r="CM289" s="14">
        <v>1794.8009999999999</v>
      </c>
      <c r="CN289" s="14">
        <v>2746.098</v>
      </c>
      <c r="CO289" s="14">
        <v>3779.8580000000002</v>
      </c>
      <c r="CP289" s="14">
        <v>4326.3339999999998</v>
      </c>
      <c r="CQ289" s="14">
        <v>4523.1540000000005</v>
      </c>
      <c r="CR289" s="14">
        <v>4464.451</v>
      </c>
      <c r="CS289" s="14">
        <v>4081.7269999999999</v>
      </c>
      <c r="CT289" s="14">
        <v>3938.8119999999999</v>
      </c>
      <c r="CU289" s="14">
        <v>3488.2919999999999</v>
      </c>
      <c r="CV289" s="14">
        <v>3397.4850000000001</v>
      </c>
      <c r="CW289" s="14">
        <v>3251.1509999999998</v>
      </c>
      <c r="CX289" s="14">
        <v>3486.8069999999998</v>
      </c>
      <c r="CY289" s="14">
        <v>4236.9880000000003</v>
      </c>
      <c r="CZ289" s="14">
        <v>4442.5680000000002</v>
      </c>
      <c r="DA289" s="14">
        <v>4808.2280000000001</v>
      </c>
      <c r="DB289" s="14">
        <v>4746.076</v>
      </c>
      <c r="DC289" s="14">
        <v>2627.2240000000002</v>
      </c>
      <c r="DD289" s="14">
        <v>16</v>
      </c>
      <c r="DE289" s="14">
        <v>19</v>
      </c>
      <c r="DF289" s="27">
        <f t="shared" ca="1" si="4"/>
        <v>767.0240000000008</v>
      </c>
      <c r="DG289" s="14">
        <v>0</v>
      </c>
      <c r="DH289" s="14"/>
      <c r="DI289" s="14"/>
      <c r="DJ289" s="14"/>
      <c r="DK289" s="14"/>
      <c r="DL289" s="14"/>
      <c r="DM289" s="14"/>
      <c r="DN289" s="14"/>
      <c r="DO289" s="14"/>
      <c r="DP289" s="14"/>
      <c r="DQ289" s="14"/>
      <c r="DR289" s="14"/>
      <c r="DS289" s="14"/>
      <c r="DT289" s="14"/>
      <c r="DU289" s="14"/>
      <c r="DV289" s="14"/>
      <c r="DW289" s="14"/>
      <c r="DX289" s="14"/>
      <c r="DY289" s="14"/>
      <c r="DZ289" s="14"/>
      <c r="EA289" s="14"/>
    </row>
    <row r="290" spans="1:131" x14ac:dyDescent="0.25">
      <c r="A290" s="14" t="s">
        <v>64</v>
      </c>
      <c r="B290" s="14" t="s">
        <v>63</v>
      </c>
      <c r="C290" s="14" t="s">
        <v>63</v>
      </c>
      <c r="D290" s="14" t="s">
        <v>63</v>
      </c>
      <c r="E290" s="14" t="s">
        <v>63</v>
      </c>
      <c r="F290" s="14" t="s">
        <v>127</v>
      </c>
      <c r="G290" s="14" t="s">
        <v>191</v>
      </c>
      <c r="H290" s="1">
        <v>42186</v>
      </c>
      <c r="I290" s="14">
        <v>2192.0830000000001</v>
      </c>
      <c r="J290" s="14">
        <v>2156.6370000000002</v>
      </c>
      <c r="K290" s="14">
        <v>2131.2869999999998</v>
      </c>
      <c r="L290" s="14">
        <v>2061.0360000000001</v>
      </c>
      <c r="M290" s="14">
        <v>2093.5520000000001</v>
      </c>
      <c r="N290" s="14">
        <v>2281.0100000000002</v>
      </c>
      <c r="O290" s="14">
        <v>2626.5790000000002</v>
      </c>
      <c r="P290" s="14">
        <v>3145.7370000000001</v>
      </c>
      <c r="Q290" s="14">
        <v>3572.5889999999999</v>
      </c>
      <c r="R290" s="14">
        <v>3835.6480000000001</v>
      </c>
      <c r="S290" s="14">
        <v>4578.1400000000003</v>
      </c>
      <c r="T290" s="14">
        <v>4572.2820000000002</v>
      </c>
      <c r="U290" s="14">
        <v>4644.2060000000001</v>
      </c>
      <c r="V290" s="14">
        <v>4740.3770000000004</v>
      </c>
      <c r="W290" s="14">
        <v>4560.384</v>
      </c>
      <c r="X290" s="14">
        <v>3762.056</v>
      </c>
      <c r="Y290" s="14">
        <v>3627.8969999999999</v>
      </c>
      <c r="Z290" s="14">
        <v>3457.2510000000002</v>
      </c>
      <c r="AA290" s="14">
        <v>3493.2179999999998</v>
      </c>
      <c r="AB290" s="14">
        <v>3741.3510000000001</v>
      </c>
      <c r="AC290" s="14">
        <v>3710.8290000000002</v>
      </c>
      <c r="AD290" s="14">
        <v>3200.1669999999999</v>
      </c>
      <c r="AE290" s="14">
        <v>2398.6550000000002</v>
      </c>
      <c r="AF290" s="14">
        <v>2206.6970000000001</v>
      </c>
      <c r="AG290" s="14">
        <v>3585.105</v>
      </c>
      <c r="AH290" s="14">
        <v>2184.145</v>
      </c>
      <c r="AI290" s="14">
        <v>2128.5610000000001</v>
      </c>
      <c r="AJ290" s="14">
        <v>2065.5619999999999</v>
      </c>
      <c r="AK290" s="14">
        <v>1985.28</v>
      </c>
      <c r="AL290" s="14">
        <v>2051.4209999999998</v>
      </c>
      <c r="AM290" s="14">
        <v>2303.5450000000001</v>
      </c>
      <c r="AN290" s="14">
        <v>2597.4349999999999</v>
      </c>
      <c r="AO290" s="14">
        <v>3181.337</v>
      </c>
      <c r="AP290" s="14">
        <v>3557.252</v>
      </c>
      <c r="AQ290" s="14">
        <v>3845.3519999999999</v>
      </c>
      <c r="AR290" s="14">
        <v>4560.424</v>
      </c>
      <c r="AS290" s="14">
        <v>4596.5169999999998</v>
      </c>
      <c r="AT290" s="14">
        <v>4643.7449999999999</v>
      </c>
      <c r="AU290" s="14">
        <v>4732.2460000000001</v>
      </c>
      <c r="AV290" s="14">
        <v>4700.5690000000004</v>
      </c>
      <c r="AW290" s="14">
        <v>4602.2020000000002</v>
      </c>
      <c r="AX290" s="14">
        <v>4372.2910000000002</v>
      </c>
      <c r="AY290" s="14">
        <v>4146.6880000000001</v>
      </c>
      <c r="AZ290" s="14">
        <v>3918.625</v>
      </c>
      <c r="BA290" s="14">
        <v>3825.681</v>
      </c>
      <c r="BB290" s="14">
        <v>3700.1060000000002</v>
      </c>
      <c r="BC290" s="14">
        <v>3150.83</v>
      </c>
      <c r="BD290" s="14">
        <v>2444.6419999999998</v>
      </c>
      <c r="BE290" s="14">
        <v>2275.2020000000002</v>
      </c>
      <c r="BF290" s="14">
        <v>4269.7299999999996</v>
      </c>
      <c r="BG290" s="14">
        <v>71.803280000000001</v>
      </c>
      <c r="BH290" s="14">
        <v>70.532780000000002</v>
      </c>
      <c r="BI290" s="14">
        <v>69.040989999999994</v>
      </c>
      <c r="BJ290" s="14">
        <v>67.868849999999995</v>
      </c>
      <c r="BK290" s="14">
        <v>67.196719999999999</v>
      </c>
      <c r="BL290" s="14">
        <v>66.409840000000003</v>
      </c>
      <c r="BM290" s="14">
        <v>66.71311</v>
      </c>
      <c r="BN290" s="14">
        <v>67.90164</v>
      </c>
      <c r="BO290" s="14">
        <v>71.21311</v>
      </c>
      <c r="BP290" s="14">
        <v>75.344260000000006</v>
      </c>
      <c r="BQ290" s="14">
        <v>79.852459999999994</v>
      </c>
      <c r="BR290" s="14">
        <v>83.254099999999994</v>
      </c>
      <c r="BS290" s="14">
        <v>84.524590000000003</v>
      </c>
      <c r="BT290" s="14">
        <v>85.204920000000001</v>
      </c>
      <c r="BU290" s="14">
        <v>85.262299999999996</v>
      </c>
      <c r="BV290" s="14">
        <v>85.729510000000005</v>
      </c>
      <c r="BW290" s="14">
        <v>85.295079999999999</v>
      </c>
      <c r="BX290" s="14">
        <v>83.827870000000004</v>
      </c>
      <c r="BY290" s="14">
        <v>81.655739999999994</v>
      </c>
      <c r="BZ290" s="14">
        <v>79.631150000000005</v>
      </c>
      <c r="CA290" s="14">
        <v>77.467219999999998</v>
      </c>
      <c r="CB290" s="14">
        <v>75.967219999999998</v>
      </c>
      <c r="CC290" s="14">
        <v>73.762299999999996</v>
      </c>
      <c r="CD290" s="14">
        <v>72.172129999999996</v>
      </c>
      <c r="CE290" s="14">
        <v>1835.473</v>
      </c>
      <c r="CF290" s="14">
        <v>1812.309</v>
      </c>
      <c r="CG290" s="14">
        <v>1800.2850000000001</v>
      </c>
      <c r="CH290" s="14">
        <v>1902.3240000000001</v>
      </c>
      <c r="CI290" s="14">
        <v>2106.1480000000001</v>
      </c>
      <c r="CJ290" s="14">
        <v>1916.7919999999999</v>
      </c>
      <c r="CK290" s="14">
        <v>2260.7199999999998</v>
      </c>
      <c r="CL290" s="14">
        <v>1503.93</v>
      </c>
      <c r="CM290" s="14">
        <v>1577.098</v>
      </c>
      <c r="CN290" s="14">
        <v>1922.5429999999999</v>
      </c>
      <c r="CO290" s="14">
        <v>2586.7579999999998</v>
      </c>
      <c r="CP290" s="14">
        <v>2795.837</v>
      </c>
      <c r="CQ290" s="14">
        <v>2904.0459999999998</v>
      </c>
      <c r="CR290" s="14">
        <v>2985.8209999999999</v>
      </c>
      <c r="CS290" s="14">
        <v>3501.7089999999998</v>
      </c>
      <c r="CT290" s="14">
        <v>3467.05</v>
      </c>
      <c r="CU290" s="14">
        <v>3056.6469999999999</v>
      </c>
      <c r="CV290" s="14">
        <v>2919.7080000000001</v>
      </c>
      <c r="CW290" s="14">
        <v>2536.078</v>
      </c>
      <c r="CX290" s="14">
        <v>2149.489</v>
      </c>
      <c r="CY290" s="14">
        <v>2403.4549999999999</v>
      </c>
      <c r="CZ290" s="14">
        <v>2476.3879999999999</v>
      </c>
      <c r="DA290" s="14">
        <v>2363.0169999999998</v>
      </c>
      <c r="DB290" s="14">
        <v>2252.7249999999999</v>
      </c>
      <c r="DC290" s="14">
        <v>2435.328</v>
      </c>
      <c r="DD290" s="14">
        <v>16</v>
      </c>
      <c r="DE290" s="14">
        <v>19</v>
      </c>
      <c r="DF290" s="27">
        <f t="shared" ca="1" si="4"/>
        <v>870.33200000000033</v>
      </c>
      <c r="DG290" s="14">
        <v>0</v>
      </c>
      <c r="DH290" s="14"/>
      <c r="DI290" s="14"/>
      <c r="DJ290" s="14"/>
      <c r="DK290" s="14"/>
      <c r="DL290" s="14"/>
      <c r="DM290" s="14"/>
      <c r="DN290" s="14"/>
      <c r="DO290" s="14"/>
      <c r="DP290" s="14"/>
      <c r="DQ290" s="14"/>
      <c r="DR290" s="14"/>
      <c r="DS290" s="14"/>
      <c r="DT290" s="14"/>
      <c r="DU290" s="14"/>
      <c r="DV290" s="14"/>
      <c r="DW290" s="14"/>
      <c r="DX290" s="14"/>
      <c r="DY290" s="14"/>
      <c r="DZ290" s="14"/>
      <c r="EA290" s="14"/>
    </row>
    <row r="291" spans="1:131" x14ac:dyDescent="0.25">
      <c r="A291" s="14" t="s">
        <v>64</v>
      </c>
      <c r="B291" s="14" t="s">
        <v>63</v>
      </c>
      <c r="C291" s="14" t="s">
        <v>63</v>
      </c>
      <c r="D291" s="14" t="s">
        <v>63</v>
      </c>
      <c r="E291" s="14" t="s">
        <v>63</v>
      </c>
      <c r="F291" s="14" t="s">
        <v>127</v>
      </c>
      <c r="G291" s="14" t="s">
        <v>191</v>
      </c>
      <c r="H291" s="1">
        <v>42201</v>
      </c>
      <c r="I291" s="14">
        <v>1237.7249999999999</v>
      </c>
      <c r="J291" s="14">
        <v>1229.587</v>
      </c>
      <c r="K291" s="14">
        <v>1234.364</v>
      </c>
      <c r="L291" s="14">
        <v>1255.136</v>
      </c>
      <c r="M291" s="14">
        <v>1272.981</v>
      </c>
      <c r="N291" s="14">
        <v>1352.278</v>
      </c>
      <c r="O291" s="14">
        <v>1594.6610000000001</v>
      </c>
      <c r="P291" s="14">
        <v>2161.3429999999998</v>
      </c>
      <c r="Q291" s="14">
        <v>2410.6190000000001</v>
      </c>
      <c r="R291" s="14">
        <v>2684.752</v>
      </c>
      <c r="S291" s="14">
        <v>3186.8110000000001</v>
      </c>
      <c r="T291" s="14">
        <v>3136.7139999999999</v>
      </c>
      <c r="U291" s="14">
        <v>3230.0279999999998</v>
      </c>
      <c r="V291" s="14">
        <v>3388.7550000000001</v>
      </c>
      <c r="W291" s="14">
        <v>3332.5590000000002</v>
      </c>
      <c r="X291" s="14">
        <v>3174.9110000000001</v>
      </c>
      <c r="Y291" s="14">
        <v>2684.8389999999999</v>
      </c>
      <c r="Z291" s="14">
        <v>2488.0169999999998</v>
      </c>
      <c r="AA291" s="14">
        <v>2465.721</v>
      </c>
      <c r="AB291" s="14">
        <v>2385.1239999999998</v>
      </c>
      <c r="AC291" s="14">
        <v>2340.297</v>
      </c>
      <c r="AD291" s="14">
        <v>1963.528</v>
      </c>
      <c r="AE291" s="14">
        <v>1621.4169999999999</v>
      </c>
      <c r="AF291" s="14">
        <v>1376.395</v>
      </c>
      <c r="AG291" s="14">
        <v>2546.192</v>
      </c>
      <c r="AH291" s="14">
        <v>1231.136</v>
      </c>
      <c r="AI291" s="14">
        <v>1212.164</v>
      </c>
      <c r="AJ291" s="14">
        <v>1202.1669999999999</v>
      </c>
      <c r="AK291" s="14">
        <v>1196.1099999999999</v>
      </c>
      <c r="AL291" s="14">
        <v>1228.329</v>
      </c>
      <c r="AM291" s="14">
        <v>1345.0920000000001</v>
      </c>
      <c r="AN291" s="14">
        <v>1589.146</v>
      </c>
      <c r="AO291" s="14">
        <v>2184.576</v>
      </c>
      <c r="AP291" s="14">
        <v>2391.8409999999999</v>
      </c>
      <c r="AQ291" s="14">
        <v>2650.1030000000001</v>
      </c>
      <c r="AR291" s="14">
        <v>3071.9560000000001</v>
      </c>
      <c r="AS291" s="14">
        <v>3139.8090000000002</v>
      </c>
      <c r="AT291" s="14">
        <v>3144.7649999999999</v>
      </c>
      <c r="AU291" s="14">
        <v>3278.2330000000002</v>
      </c>
      <c r="AV291" s="14">
        <v>3256.9670000000001</v>
      </c>
      <c r="AW291" s="14">
        <v>3137.5680000000002</v>
      </c>
      <c r="AX291" s="14">
        <v>3027.9749999999999</v>
      </c>
      <c r="AY291" s="14">
        <v>2838.0450000000001</v>
      </c>
      <c r="AZ291" s="14">
        <v>2664.5630000000001</v>
      </c>
      <c r="BA291" s="14">
        <v>2427.3789999999999</v>
      </c>
      <c r="BB291" s="14">
        <v>2353.9630000000002</v>
      </c>
      <c r="BC291" s="14">
        <v>1949.895</v>
      </c>
      <c r="BD291" s="14">
        <v>1516.3019999999999</v>
      </c>
      <c r="BE291" s="14">
        <v>1350.098</v>
      </c>
      <c r="BF291" s="14">
        <v>2849.51</v>
      </c>
      <c r="BG291" s="14">
        <v>65.466669999999993</v>
      </c>
      <c r="BH291" s="14">
        <v>64.488889999999998</v>
      </c>
      <c r="BI291" s="14">
        <v>63.888890000000004</v>
      </c>
      <c r="BJ291" s="14">
        <v>63.033329999999999</v>
      </c>
      <c r="BK291" s="14">
        <v>62.4</v>
      </c>
      <c r="BL291" s="14">
        <v>62.27778</v>
      </c>
      <c r="BM291" s="14">
        <v>62.355559999999997</v>
      </c>
      <c r="BN291" s="14">
        <v>63.966670000000001</v>
      </c>
      <c r="BO291" s="14">
        <v>66.311109999999999</v>
      </c>
      <c r="BP291" s="14">
        <v>69.433329999999998</v>
      </c>
      <c r="BQ291" s="14">
        <v>73.111109999999996</v>
      </c>
      <c r="BR291" s="14">
        <v>76.166659999999993</v>
      </c>
      <c r="BS291" s="14">
        <v>78.744450000000001</v>
      </c>
      <c r="BT291" s="14">
        <v>81.122219999999999</v>
      </c>
      <c r="BU291" s="14">
        <v>81.666659999999993</v>
      </c>
      <c r="BV291" s="14">
        <v>80.755549999999999</v>
      </c>
      <c r="BW291" s="14">
        <v>79.644450000000006</v>
      </c>
      <c r="BX291" s="14">
        <v>78.577770000000001</v>
      </c>
      <c r="BY291" s="14">
        <v>77.122219999999999</v>
      </c>
      <c r="BZ291" s="14">
        <v>73.855549999999994</v>
      </c>
      <c r="CA291" s="14">
        <v>70.366669999999999</v>
      </c>
      <c r="CB291" s="14">
        <v>68.577770000000001</v>
      </c>
      <c r="CC291" s="14">
        <v>67.233329999999995</v>
      </c>
      <c r="CD291" s="14">
        <v>66.2</v>
      </c>
      <c r="CE291" s="14">
        <v>1680.537</v>
      </c>
      <c r="CF291" s="14">
        <v>1539.749</v>
      </c>
      <c r="CG291" s="14">
        <v>1317.2929999999999</v>
      </c>
      <c r="CH291" s="14">
        <v>1343.4770000000001</v>
      </c>
      <c r="CI291" s="14">
        <v>1139.769</v>
      </c>
      <c r="CJ291" s="14">
        <v>1241.7</v>
      </c>
      <c r="CK291" s="14">
        <v>1446.748</v>
      </c>
      <c r="CL291" s="14">
        <v>2022.893</v>
      </c>
      <c r="CM291" s="14">
        <v>1970.0989999999999</v>
      </c>
      <c r="CN291" s="14">
        <v>2985.058</v>
      </c>
      <c r="CO291" s="14">
        <v>5729.7910000000002</v>
      </c>
      <c r="CP291" s="14">
        <v>6868.0770000000002</v>
      </c>
      <c r="CQ291" s="14">
        <v>7112.4219999999996</v>
      </c>
      <c r="CR291" s="14">
        <v>7441.0810000000001</v>
      </c>
      <c r="CS291" s="14">
        <v>7478.9629999999997</v>
      </c>
      <c r="CT291" s="14">
        <v>6620.0230000000001</v>
      </c>
      <c r="CU291" s="14">
        <v>4043.8580000000002</v>
      </c>
      <c r="CV291" s="14">
        <v>3173.1480000000001</v>
      </c>
      <c r="CW291" s="14">
        <v>2674.165</v>
      </c>
      <c r="CX291" s="14">
        <v>2466.5129999999999</v>
      </c>
      <c r="CY291" s="14">
        <v>3567.8020000000001</v>
      </c>
      <c r="CZ291" s="14">
        <v>3227.049</v>
      </c>
      <c r="DA291" s="14">
        <v>2818.6419999999998</v>
      </c>
      <c r="DB291" s="14">
        <v>2548.1379999999999</v>
      </c>
      <c r="DC291" s="14">
        <v>2583.127</v>
      </c>
      <c r="DD291" s="14">
        <v>17</v>
      </c>
      <c r="DE291" s="14">
        <v>19</v>
      </c>
      <c r="DF291" s="27">
        <f t="shared" ca="1" si="4"/>
        <v>455.00366666666679</v>
      </c>
      <c r="DG291" s="14">
        <v>0</v>
      </c>
      <c r="DH291" s="14"/>
      <c r="DI291" s="14"/>
      <c r="DJ291" s="14"/>
      <c r="DK291" s="14"/>
      <c r="DL291" s="14"/>
      <c r="DM291" s="14"/>
      <c r="DN291" s="14"/>
      <c r="DO291" s="14"/>
      <c r="DP291" s="14"/>
      <c r="DQ291" s="14"/>
      <c r="DR291" s="14"/>
      <c r="DS291" s="14"/>
      <c r="DT291" s="14"/>
      <c r="DU291" s="14"/>
      <c r="DV291" s="14"/>
      <c r="DW291" s="14"/>
      <c r="DX291" s="14"/>
      <c r="DY291" s="14"/>
      <c r="DZ291" s="14"/>
      <c r="EA291" s="14"/>
    </row>
    <row r="292" spans="1:131" x14ac:dyDescent="0.25">
      <c r="A292" s="14" t="s">
        <v>64</v>
      </c>
      <c r="B292" s="14" t="s">
        <v>63</v>
      </c>
      <c r="C292" s="14" t="s">
        <v>63</v>
      </c>
      <c r="D292" s="14" t="s">
        <v>63</v>
      </c>
      <c r="E292" s="14" t="s">
        <v>63</v>
      </c>
      <c r="F292" s="14" t="s">
        <v>127</v>
      </c>
      <c r="G292" s="14" t="s">
        <v>191</v>
      </c>
      <c r="H292" s="1">
        <v>42213</v>
      </c>
      <c r="I292" s="14">
        <v>1983.751</v>
      </c>
      <c r="J292" s="14">
        <v>1950.8</v>
      </c>
      <c r="K292" s="14">
        <v>1918.2449999999999</v>
      </c>
      <c r="L292" s="14">
        <v>1847.9839999999999</v>
      </c>
      <c r="M292" s="14">
        <v>1838.5150000000001</v>
      </c>
      <c r="N292" s="14">
        <v>1927.4449999999999</v>
      </c>
      <c r="O292" s="14">
        <v>2460.279</v>
      </c>
      <c r="P292" s="14">
        <v>3151.3850000000002</v>
      </c>
      <c r="Q292" s="14">
        <v>3549.9749999999999</v>
      </c>
      <c r="R292" s="14">
        <v>4089.6889999999999</v>
      </c>
      <c r="S292" s="14">
        <v>4670.7309999999998</v>
      </c>
      <c r="T292" s="14">
        <v>4792.4120000000003</v>
      </c>
      <c r="U292" s="14">
        <v>5106.4740000000002</v>
      </c>
      <c r="V292" s="14">
        <v>5248.7950000000001</v>
      </c>
      <c r="W292" s="14">
        <v>5044.93</v>
      </c>
      <c r="X292" s="14">
        <v>4106.5879999999997</v>
      </c>
      <c r="Y292" s="14">
        <v>4083.8519999999999</v>
      </c>
      <c r="Z292" s="14">
        <v>3814.748</v>
      </c>
      <c r="AA292" s="14">
        <v>3733.6640000000002</v>
      </c>
      <c r="AB292" s="14">
        <v>3712.8969999999999</v>
      </c>
      <c r="AC292" s="14">
        <v>3722.6019999999999</v>
      </c>
      <c r="AD292" s="14">
        <v>3232.194</v>
      </c>
      <c r="AE292" s="14">
        <v>2750.1320000000001</v>
      </c>
      <c r="AF292" s="14">
        <v>2427.6120000000001</v>
      </c>
      <c r="AG292" s="14">
        <v>3934.7130000000002</v>
      </c>
      <c r="AH292" s="14">
        <v>1958.6010000000001</v>
      </c>
      <c r="AI292" s="14">
        <v>1906.665</v>
      </c>
      <c r="AJ292" s="14">
        <v>1840.047</v>
      </c>
      <c r="AK292" s="14">
        <v>1767.9269999999999</v>
      </c>
      <c r="AL292" s="14">
        <v>1789.6769999999999</v>
      </c>
      <c r="AM292" s="14">
        <v>1932.7719999999999</v>
      </c>
      <c r="AN292" s="14">
        <v>2457.2339999999999</v>
      </c>
      <c r="AO292" s="14">
        <v>3144.8809999999999</v>
      </c>
      <c r="AP292" s="14">
        <v>3538.8739999999998</v>
      </c>
      <c r="AQ292" s="14">
        <v>4078.7640000000001</v>
      </c>
      <c r="AR292" s="14">
        <v>4614.7430000000004</v>
      </c>
      <c r="AS292" s="14">
        <v>4754.018</v>
      </c>
      <c r="AT292" s="14">
        <v>4993.7420000000002</v>
      </c>
      <c r="AU292" s="14">
        <v>5151.1880000000001</v>
      </c>
      <c r="AV292" s="14">
        <v>5121.3370000000004</v>
      </c>
      <c r="AW292" s="14">
        <v>4896.8130000000001</v>
      </c>
      <c r="AX292" s="14">
        <v>4760.9030000000002</v>
      </c>
      <c r="AY292" s="14">
        <v>4438.1459999999997</v>
      </c>
      <c r="AZ292" s="14">
        <v>4108.1229999999996</v>
      </c>
      <c r="BA292" s="14">
        <v>3828.1039999999998</v>
      </c>
      <c r="BB292" s="14">
        <v>3708.41</v>
      </c>
      <c r="BC292" s="14">
        <v>3219.0929999999998</v>
      </c>
      <c r="BD292" s="14">
        <v>2787.0129999999999</v>
      </c>
      <c r="BE292" s="14">
        <v>2434.5340000000001</v>
      </c>
      <c r="BF292" s="14">
        <v>4541.4170000000004</v>
      </c>
      <c r="BG292" s="14">
        <v>67.761539999999997</v>
      </c>
      <c r="BH292" s="14">
        <v>66.8</v>
      </c>
      <c r="BI292" s="14">
        <v>64.892309999999995</v>
      </c>
      <c r="BJ292" s="14">
        <v>63.992310000000003</v>
      </c>
      <c r="BK292" s="14">
        <v>62.907690000000002</v>
      </c>
      <c r="BL292" s="14">
        <v>62.169229999999999</v>
      </c>
      <c r="BM292" s="14">
        <v>62.438459999999999</v>
      </c>
      <c r="BN292" s="14">
        <v>66.130769999999998</v>
      </c>
      <c r="BO292" s="14">
        <v>70.461539999999999</v>
      </c>
      <c r="BP292" s="14">
        <v>75.2</v>
      </c>
      <c r="BQ292" s="14">
        <v>79.830770000000001</v>
      </c>
      <c r="BR292" s="14">
        <v>84.207700000000003</v>
      </c>
      <c r="BS292" s="14">
        <v>87.738460000000003</v>
      </c>
      <c r="BT292" s="14">
        <v>90.292299999999997</v>
      </c>
      <c r="BU292" s="14">
        <v>91.707700000000003</v>
      </c>
      <c r="BV292" s="14">
        <v>92.315380000000005</v>
      </c>
      <c r="BW292" s="14">
        <v>92.030770000000004</v>
      </c>
      <c r="BX292" s="14">
        <v>91.030770000000004</v>
      </c>
      <c r="BY292" s="14">
        <v>89.1</v>
      </c>
      <c r="BZ292" s="14">
        <v>85.515379999999993</v>
      </c>
      <c r="CA292" s="14">
        <v>81.230770000000007</v>
      </c>
      <c r="CB292" s="14">
        <v>77.638459999999995</v>
      </c>
      <c r="CC292" s="14">
        <v>75.276920000000004</v>
      </c>
      <c r="CD292" s="14">
        <v>73.676929999999999</v>
      </c>
      <c r="CE292" s="14">
        <v>1253.395</v>
      </c>
      <c r="CF292" s="14">
        <v>1163.8130000000001</v>
      </c>
      <c r="CG292" s="14">
        <v>1090.4970000000001</v>
      </c>
      <c r="CH292" s="14">
        <v>1137.116</v>
      </c>
      <c r="CI292" s="14">
        <v>1001.7809999999999</v>
      </c>
      <c r="CJ292" s="14">
        <v>943.08389999999997</v>
      </c>
      <c r="CK292" s="14">
        <v>921.60360000000003</v>
      </c>
      <c r="CL292" s="14">
        <v>933.58579999999995</v>
      </c>
      <c r="CM292" s="14">
        <v>1152.21</v>
      </c>
      <c r="CN292" s="14">
        <v>1623.068</v>
      </c>
      <c r="CO292" s="14">
        <v>2223.2539999999999</v>
      </c>
      <c r="CP292" s="14">
        <v>3043.19</v>
      </c>
      <c r="CQ292" s="14">
        <v>3342.5839999999998</v>
      </c>
      <c r="CR292" s="14">
        <v>3414.2890000000002</v>
      </c>
      <c r="CS292" s="14">
        <v>3528.3040000000001</v>
      </c>
      <c r="CT292" s="14">
        <v>2957.6869999999999</v>
      </c>
      <c r="CU292" s="14">
        <v>2162.779</v>
      </c>
      <c r="CV292" s="14">
        <v>2027.1110000000001</v>
      </c>
      <c r="CW292" s="14">
        <v>1846.4849999999999</v>
      </c>
      <c r="CX292" s="14">
        <v>1925.212</v>
      </c>
      <c r="CY292" s="14">
        <v>2340.2890000000002</v>
      </c>
      <c r="CZ292" s="14">
        <v>2246.5340000000001</v>
      </c>
      <c r="DA292" s="14">
        <v>2290.5219999999999</v>
      </c>
      <c r="DB292" s="14">
        <v>2150.1779999999999</v>
      </c>
      <c r="DC292" s="14">
        <v>1650.8510000000001</v>
      </c>
      <c r="DD292" s="14">
        <v>16</v>
      </c>
      <c r="DE292" s="14">
        <v>19</v>
      </c>
      <c r="DF292" s="27">
        <f t="shared" ca="1" si="4"/>
        <v>869.58674999999994</v>
      </c>
      <c r="DG292" s="14">
        <v>0</v>
      </c>
      <c r="DH292" s="14"/>
      <c r="DI292" s="14"/>
      <c r="DJ292" s="14"/>
      <c r="DK292" s="14"/>
      <c r="DL292" s="14"/>
      <c r="DM292" s="14"/>
      <c r="DN292" s="14"/>
      <c r="DO292" s="14"/>
      <c r="DP292" s="14"/>
      <c r="DQ292" s="14"/>
      <c r="DR292" s="14"/>
      <c r="DS292" s="14"/>
      <c r="DT292" s="14"/>
      <c r="DU292" s="14"/>
      <c r="DV292" s="14"/>
      <c r="DW292" s="14"/>
      <c r="DX292" s="14"/>
      <c r="DY292" s="14"/>
      <c r="DZ292" s="14"/>
      <c r="EA292" s="14"/>
    </row>
    <row r="293" spans="1:131" x14ac:dyDescent="0.25">
      <c r="A293" s="14" t="s">
        <v>64</v>
      </c>
      <c r="B293" s="14" t="s">
        <v>63</v>
      </c>
      <c r="C293" s="14" t="s">
        <v>63</v>
      </c>
      <c r="D293" s="14" t="s">
        <v>63</v>
      </c>
      <c r="E293" s="14" t="s">
        <v>63</v>
      </c>
      <c r="F293" s="14" t="s">
        <v>127</v>
      </c>
      <c r="G293" s="14" t="s">
        <v>191</v>
      </c>
      <c r="H293" s="1">
        <v>42214</v>
      </c>
      <c r="I293" s="14">
        <v>2219.0430000000001</v>
      </c>
      <c r="J293" s="14">
        <v>2137.1350000000002</v>
      </c>
      <c r="K293" s="14">
        <v>2061.7109999999998</v>
      </c>
      <c r="L293" s="14">
        <v>2014.2139999999999</v>
      </c>
      <c r="M293" s="14">
        <v>1991.0540000000001</v>
      </c>
      <c r="N293" s="14">
        <v>2150.346</v>
      </c>
      <c r="O293" s="14">
        <v>2775.35</v>
      </c>
      <c r="P293" s="14">
        <v>3235.0129999999999</v>
      </c>
      <c r="Q293" s="14">
        <v>3615.4859999999999</v>
      </c>
      <c r="R293" s="14">
        <v>4169.3379999999997</v>
      </c>
      <c r="S293" s="14">
        <v>4704.8469999999998</v>
      </c>
      <c r="T293" s="14">
        <v>4846.54</v>
      </c>
      <c r="U293" s="14">
        <v>4900.5140000000001</v>
      </c>
      <c r="V293" s="14">
        <v>5067.5709999999999</v>
      </c>
      <c r="W293" s="14">
        <v>4797.1729999999998</v>
      </c>
      <c r="X293" s="14">
        <v>3824.3270000000002</v>
      </c>
      <c r="Y293" s="14">
        <v>3732.3110000000001</v>
      </c>
      <c r="Z293" s="14">
        <v>3463.0059999999999</v>
      </c>
      <c r="AA293" s="14">
        <v>3457.4250000000002</v>
      </c>
      <c r="AB293" s="14">
        <v>3596.223</v>
      </c>
      <c r="AC293" s="14">
        <v>3647.4140000000002</v>
      </c>
      <c r="AD293" s="14">
        <v>3142.2620000000002</v>
      </c>
      <c r="AE293" s="14">
        <v>2401.627</v>
      </c>
      <c r="AF293" s="14">
        <v>2213.942</v>
      </c>
      <c r="AG293" s="14">
        <v>3619.2669999999998</v>
      </c>
      <c r="AH293" s="14">
        <v>2183.6129999999998</v>
      </c>
      <c r="AI293" s="14">
        <v>2103.9989999999998</v>
      </c>
      <c r="AJ293" s="14">
        <v>1984.316</v>
      </c>
      <c r="AK293" s="14">
        <v>1923.317</v>
      </c>
      <c r="AL293" s="14">
        <v>1936.8979999999999</v>
      </c>
      <c r="AM293" s="14">
        <v>2142.2089999999998</v>
      </c>
      <c r="AN293" s="14">
        <v>2748.8429999999998</v>
      </c>
      <c r="AO293" s="14">
        <v>3250.4459999999999</v>
      </c>
      <c r="AP293" s="14">
        <v>3609.5509999999999</v>
      </c>
      <c r="AQ293" s="14">
        <v>4190.9679999999998</v>
      </c>
      <c r="AR293" s="14">
        <v>4709.0020000000004</v>
      </c>
      <c r="AS293" s="14">
        <v>4861.7479999999996</v>
      </c>
      <c r="AT293" s="14">
        <v>4844.4260000000004</v>
      </c>
      <c r="AU293" s="14">
        <v>5027.5950000000003</v>
      </c>
      <c r="AV293" s="14">
        <v>4873.6869999999999</v>
      </c>
      <c r="AW293" s="14">
        <v>4602.143</v>
      </c>
      <c r="AX293" s="14">
        <v>4391.5420000000004</v>
      </c>
      <c r="AY293" s="14">
        <v>4106.665</v>
      </c>
      <c r="AZ293" s="14">
        <v>3888.7640000000001</v>
      </c>
      <c r="BA293" s="14">
        <v>3696.5889999999999</v>
      </c>
      <c r="BB293" s="14">
        <v>3638.9360000000001</v>
      </c>
      <c r="BC293" s="14">
        <v>3136.2440000000001</v>
      </c>
      <c r="BD293" s="14">
        <v>2475.596</v>
      </c>
      <c r="BE293" s="14">
        <v>2272.5889999999999</v>
      </c>
      <c r="BF293" s="14">
        <v>4253.3440000000001</v>
      </c>
      <c r="BG293" s="14">
        <v>72.198409999999996</v>
      </c>
      <c r="BH293" s="14">
        <v>70.690479999999994</v>
      </c>
      <c r="BI293" s="14">
        <v>69.349209999999999</v>
      </c>
      <c r="BJ293" s="14">
        <v>68.492069999999998</v>
      </c>
      <c r="BK293" s="14">
        <v>66.730159999999998</v>
      </c>
      <c r="BL293" s="14">
        <v>65.460319999999996</v>
      </c>
      <c r="BM293" s="14">
        <v>65.730159999999998</v>
      </c>
      <c r="BN293" s="14">
        <v>68.238100000000003</v>
      </c>
      <c r="BO293" s="14">
        <v>71.777780000000007</v>
      </c>
      <c r="BP293" s="14">
        <v>75.841269999999994</v>
      </c>
      <c r="BQ293" s="14">
        <v>80.182540000000003</v>
      </c>
      <c r="BR293" s="14">
        <v>84.222219999999993</v>
      </c>
      <c r="BS293" s="14">
        <v>86.674610000000001</v>
      </c>
      <c r="BT293" s="14">
        <v>89.150790000000001</v>
      </c>
      <c r="BU293" s="14">
        <v>90.785709999999995</v>
      </c>
      <c r="BV293" s="14">
        <v>90.912700000000001</v>
      </c>
      <c r="BW293" s="14">
        <v>90.730159999999998</v>
      </c>
      <c r="BX293" s="14">
        <v>89.309520000000006</v>
      </c>
      <c r="BY293" s="14">
        <v>87.05556</v>
      </c>
      <c r="BZ293" s="14">
        <v>83.277780000000007</v>
      </c>
      <c r="CA293" s="14">
        <v>78.468249999999998</v>
      </c>
      <c r="CB293" s="14">
        <v>75.031750000000002</v>
      </c>
      <c r="CC293" s="14">
        <v>72.365080000000006</v>
      </c>
      <c r="CD293" s="14">
        <v>70.817459999999997</v>
      </c>
      <c r="CE293" s="14">
        <v>1240.08</v>
      </c>
      <c r="CF293" s="14">
        <v>1238.0129999999999</v>
      </c>
      <c r="CG293" s="14">
        <v>1133.6489999999999</v>
      </c>
      <c r="CH293" s="14">
        <v>1223.2950000000001</v>
      </c>
      <c r="CI293" s="14">
        <v>1031.576</v>
      </c>
      <c r="CJ293" s="14">
        <v>975.14779999999996</v>
      </c>
      <c r="CK293" s="14">
        <v>1017.624</v>
      </c>
      <c r="CL293" s="14">
        <v>887.56619999999998</v>
      </c>
      <c r="CM293" s="14">
        <v>1140.508</v>
      </c>
      <c r="CN293" s="14">
        <v>1629.549</v>
      </c>
      <c r="CO293" s="14">
        <v>2382.5079999999998</v>
      </c>
      <c r="CP293" s="14">
        <v>2857.375</v>
      </c>
      <c r="CQ293" s="14">
        <v>3163.192</v>
      </c>
      <c r="CR293" s="14">
        <v>2886.0590000000002</v>
      </c>
      <c r="CS293" s="14">
        <v>2873.375</v>
      </c>
      <c r="CT293" s="14">
        <v>2532.5430000000001</v>
      </c>
      <c r="CU293" s="14">
        <v>2129.096</v>
      </c>
      <c r="CV293" s="14">
        <v>1915.92</v>
      </c>
      <c r="CW293" s="14">
        <v>1681.454</v>
      </c>
      <c r="CX293" s="14">
        <v>1690.932</v>
      </c>
      <c r="CY293" s="14">
        <v>2098.8969999999999</v>
      </c>
      <c r="CZ293" s="14">
        <v>2262.8629999999998</v>
      </c>
      <c r="DA293" s="14">
        <v>2262.8020000000001</v>
      </c>
      <c r="DB293" s="14">
        <v>2148.9830000000002</v>
      </c>
      <c r="DC293" s="14">
        <v>1552.989</v>
      </c>
      <c r="DD293" s="14">
        <v>16</v>
      </c>
      <c r="DE293" s="14">
        <v>19</v>
      </c>
      <c r="DF293" s="27">
        <f t="shared" ca="1" si="4"/>
        <v>874.24200000000019</v>
      </c>
      <c r="DG293" s="14">
        <v>0</v>
      </c>
      <c r="DH293" s="14"/>
      <c r="DI293" s="14"/>
      <c r="DJ293" s="14"/>
      <c r="DK293" s="14"/>
      <c r="DL293" s="14"/>
      <c r="DM293" s="14"/>
      <c r="DN293" s="14"/>
      <c r="DO293" s="14"/>
      <c r="DP293" s="14"/>
      <c r="DQ293" s="14"/>
      <c r="DR293" s="14"/>
      <c r="DS293" s="14"/>
      <c r="DT293" s="14"/>
      <c r="DU293" s="14"/>
      <c r="DV293" s="14"/>
      <c r="DW293" s="14"/>
      <c r="DX293" s="14"/>
      <c r="DY293" s="14"/>
      <c r="DZ293" s="14"/>
      <c r="EA293" s="14"/>
    </row>
    <row r="294" spans="1:131" x14ac:dyDescent="0.25">
      <c r="A294" s="14" t="s">
        <v>64</v>
      </c>
      <c r="B294" s="14" t="s">
        <v>63</v>
      </c>
      <c r="C294" s="14" t="s">
        <v>63</v>
      </c>
      <c r="D294" s="14" t="s">
        <v>63</v>
      </c>
      <c r="E294" s="14" t="s">
        <v>63</v>
      </c>
      <c r="F294" s="14" t="s">
        <v>127</v>
      </c>
      <c r="G294" s="14" t="s">
        <v>191</v>
      </c>
      <c r="H294" s="1">
        <v>42215</v>
      </c>
      <c r="I294" s="14">
        <v>2247.0439999999999</v>
      </c>
      <c r="J294" s="14">
        <v>2216.915</v>
      </c>
      <c r="K294" s="14">
        <v>2158.1840000000002</v>
      </c>
      <c r="L294" s="14">
        <v>2130.6460000000002</v>
      </c>
      <c r="M294" s="14">
        <v>2166.9940000000001</v>
      </c>
      <c r="N294" s="14">
        <v>2373.1030000000001</v>
      </c>
      <c r="O294" s="14">
        <v>2736.1170000000002</v>
      </c>
      <c r="P294" s="14">
        <v>3240.6790000000001</v>
      </c>
      <c r="Q294" s="14">
        <v>3554.39</v>
      </c>
      <c r="R294" s="14">
        <v>3818.893</v>
      </c>
      <c r="S294" s="14">
        <v>4575.7950000000001</v>
      </c>
      <c r="T294" s="14">
        <v>4779.4799999999996</v>
      </c>
      <c r="U294" s="14">
        <v>4874.2049999999999</v>
      </c>
      <c r="V294" s="14">
        <v>4937.1589999999997</v>
      </c>
      <c r="W294" s="14">
        <v>4781.2209999999995</v>
      </c>
      <c r="X294" s="14">
        <v>4000.65</v>
      </c>
      <c r="Y294" s="14">
        <v>4069.9409999999998</v>
      </c>
      <c r="Z294" s="14">
        <v>3798.7089999999998</v>
      </c>
      <c r="AA294" s="14">
        <v>3774.5169999999998</v>
      </c>
      <c r="AB294" s="14">
        <v>3716.4630000000002</v>
      </c>
      <c r="AC294" s="14">
        <v>3734.1460000000002</v>
      </c>
      <c r="AD294" s="14">
        <v>3225.0050000000001</v>
      </c>
      <c r="AE294" s="14">
        <v>2639.9209999999998</v>
      </c>
      <c r="AF294" s="14">
        <v>2326.0259999999998</v>
      </c>
      <c r="AG294" s="14">
        <v>3910.9540000000002</v>
      </c>
      <c r="AH294" s="14">
        <v>2243.498</v>
      </c>
      <c r="AI294" s="14">
        <v>2193.9740000000002</v>
      </c>
      <c r="AJ294" s="14">
        <v>2114.732</v>
      </c>
      <c r="AK294" s="14">
        <v>2096.3510000000001</v>
      </c>
      <c r="AL294" s="14">
        <v>2156.7800000000002</v>
      </c>
      <c r="AM294" s="14">
        <v>2359.2539999999999</v>
      </c>
      <c r="AN294" s="14">
        <v>2678.4769999999999</v>
      </c>
      <c r="AO294" s="14">
        <v>3226.2809999999999</v>
      </c>
      <c r="AP294" s="14">
        <v>3565.4690000000001</v>
      </c>
      <c r="AQ294" s="14">
        <v>3838.047</v>
      </c>
      <c r="AR294" s="14">
        <v>4549.3360000000002</v>
      </c>
      <c r="AS294" s="14">
        <v>4738.4750000000004</v>
      </c>
      <c r="AT294" s="14">
        <v>4843.6959999999999</v>
      </c>
      <c r="AU294" s="14">
        <v>4919.6930000000002</v>
      </c>
      <c r="AV294" s="14">
        <v>4860.2920000000004</v>
      </c>
      <c r="AW294" s="14">
        <v>4849.4769999999999</v>
      </c>
      <c r="AX294" s="14">
        <v>4753.1229999999996</v>
      </c>
      <c r="AY294" s="14">
        <v>4462.4859999999999</v>
      </c>
      <c r="AZ294" s="14">
        <v>4209.7349999999997</v>
      </c>
      <c r="BA294" s="14">
        <v>3844.6759999999999</v>
      </c>
      <c r="BB294" s="14">
        <v>3765.0149999999999</v>
      </c>
      <c r="BC294" s="14">
        <v>3261.3380000000002</v>
      </c>
      <c r="BD294" s="14">
        <v>2729.5079999999998</v>
      </c>
      <c r="BE294" s="14">
        <v>2429.7379999999998</v>
      </c>
      <c r="BF294" s="14">
        <v>4570.3710000000001</v>
      </c>
      <c r="BG294" s="14">
        <v>69.318179999999998</v>
      </c>
      <c r="BH294" s="14">
        <v>68.522729999999996</v>
      </c>
      <c r="BI294" s="14">
        <v>67.704539999999994</v>
      </c>
      <c r="BJ294" s="14">
        <v>66.628780000000006</v>
      </c>
      <c r="BK294" s="14">
        <v>65.946969999999993</v>
      </c>
      <c r="BL294" s="14">
        <v>65.409090000000006</v>
      </c>
      <c r="BM294" s="14">
        <v>65.212119999999999</v>
      </c>
      <c r="BN294" s="14">
        <v>66.053030000000007</v>
      </c>
      <c r="BO294" s="14">
        <v>68.174239999999998</v>
      </c>
      <c r="BP294" s="14">
        <v>71.113640000000004</v>
      </c>
      <c r="BQ294" s="14">
        <v>74.424239999999998</v>
      </c>
      <c r="BR294" s="14">
        <v>77.856059999999999</v>
      </c>
      <c r="BS294" s="14">
        <v>80.984849999999994</v>
      </c>
      <c r="BT294" s="14">
        <v>83.348489999999998</v>
      </c>
      <c r="BU294" s="14">
        <v>84.871219999999994</v>
      </c>
      <c r="BV294" s="14">
        <v>86.060609999999997</v>
      </c>
      <c r="BW294" s="14">
        <v>86.287880000000001</v>
      </c>
      <c r="BX294" s="14">
        <v>84.871219999999994</v>
      </c>
      <c r="BY294" s="14">
        <v>82.325760000000002</v>
      </c>
      <c r="BZ294" s="14">
        <v>78.257580000000004</v>
      </c>
      <c r="CA294" s="14">
        <v>75.015150000000006</v>
      </c>
      <c r="CB294" s="14">
        <v>72.916659999999993</v>
      </c>
      <c r="CC294" s="14">
        <v>71.272729999999996</v>
      </c>
      <c r="CD294" s="14">
        <v>70.242419999999996</v>
      </c>
      <c r="CE294" s="14">
        <v>1197.56</v>
      </c>
      <c r="CF294" s="14">
        <v>1109.01</v>
      </c>
      <c r="CG294" s="14">
        <v>1044.672</v>
      </c>
      <c r="CH294" s="14">
        <v>1188.3489999999999</v>
      </c>
      <c r="CI294" s="14">
        <v>1046.3440000000001</v>
      </c>
      <c r="CJ294" s="14">
        <v>921.43910000000005</v>
      </c>
      <c r="CK294" s="14">
        <v>910.61009999999999</v>
      </c>
      <c r="CL294" s="14">
        <v>996.84889999999996</v>
      </c>
      <c r="CM294" s="14">
        <v>1304.915</v>
      </c>
      <c r="CN294" s="14">
        <v>1804.8440000000001</v>
      </c>
      <c r="CO294" s="14">
        <v>2563.0419999999999</v>
      </c>
      <c r="CP294" s="14">
        <v>3283.2249999999999</v>
      </c>
      <c r="CQ294" s="14">
        <v>3475.058</v>
      </c>
      <c r="CR294" s="14">
        <v>3334.739</v>
      </c>
      <c r="CS294" s="14">
        <v>3497.07</v>
      </c>
      <c r="CT294" s="14">
        <v>3003.8359999999998</v>
      </c>
      <c r="CU294" s="14">
        <v>2215.4659999999999</v>
      </c>
      <c r="CV294" s="14">
        <v>2118.2330000000002</v>
      </c>
      <c r="CW294" s="14">
        <v>1856.8030000000001</v>
      </c>
      <c r="CX294" s="14">
        <v>1790.4110000000001</v>
      </c>
      <c r="CY294" s="14">
        <v>2144.6669999999999</v>
      </c>
      <c r="CZ294" s="14">
        <v>2160.9380000000001</v>
      </c>
      <c r="DA294" s="14">
        <v>2237.1280000000002</v>
      </c>
      <c r="DB294" s="14">
        <v>2174.8470000000002</v>
      </c>
      <c r="DC294" s="14">
        <v>1654.741</v>
      </c>
      <c r="DD294" s="14">
        <v>16</v>
      </c>
      <c r="DE294" s="14">
        <v>19</v>
      </c>
      <c r="DF294" s="27">
        <f t="shared" ca="1" si="4"/>
        <v>820.39025000000038</v>
      </c>
      <c r="DG294" s="14">
        <v>0</v>
      </c>
      <c r="DH294" s="14"/>
      <c r="DI294" s="14"/>
      <c r="DJ294" s="14"/>
      <c r="DK294" s="14"/>
      <c r="DL294" s="14"/>
      <c r="DM294" s="14"/>
      <c r="DN294" s="14"/>
      <c r="DO294" s="14"/>
      <c r="DP294" s="14"/>
      <c r="DQ294" s="14"/>
      <c r="DR294" s="14"/>
      <c r="DS294" s="14"/>
      <c r="DT294" s="14"/>
      <c r="DU294" s="14"/>
      <c r="DV294" s="14"/>
      <c r="DW294" s="14"/>
      <c r="DX294" s="14"/>
      <c r="DY294" s="14"/>
      <c r="DZ294" s="14"/>
      <c r="EA294" s="14"/>
    </row>
    <row r="295" spans="1:131" x14ac:dyDescent="0.25">
      <c r="A295" s="14" t="s">
        <v>64</v>
      </c>
      <c r="B295" s="14" t="s">
        <v>63</v>
      </c>
      <c r="C295" s="14" t="s">
        <v>63</v>
      </c>
      <c r="D295" s="14" t="s">
        <v>63</v>
      </c>
      <c r="E295" s="14" t="s">
        <v>63</v>
      </c>
      <c r="F295" s="14" t="s">
        <v>127</v>
      </c>
      <c r="G295" s="14" t="s">
        <v>191</v>
      </c>
      <c r="H295" s="1">
        <v>42233</v>
      </c>
      <c r="I295" s="14">
        <v>1883.7380000000001</v>
      </c>
      <c r="J295" s="14">
        <v>1815.931</v>
      </c>
      <c r="K295" s="14">
        <v>1726.873</v>
      </c>
      <c r="L295" s="14">
        <v>1728.2829999999999</v>
      </c>
      <c r="M295" s="14">
        <v>1820.7</v>
      </c>
      <c r="N295" s="14">
        <v>2022.027</v>
      </c>
      <c r="O295" s="14">
        <v>2742.2579999999998</v>
      </c>
      <c r="P295" s="14">
        <v>3315.6709999999998</v>
      </c>
      <c r="Q295" s="14">
        <v>3897.5770000000002</v>
      </c>
      <c r="R295" s="14">
        <v>4745.7830000000004</v>
      </c>
      <c r="S295" s="14">
        <v>5565.3630000000003</v>
      </c>
      <c r="T295" s="14">
        <v>5772.5050000000001</v>
      </c>
      <c r="U295" s="14">
        <v>5822.13</v>
      </c>
      <c r="V295" s="14">
        <v>6163.9960000000001</v>
      </c>
      <c r="W295" s="14">
        <v>6037.1850000000004</v>
      </c>
      <c r="X295" s="14">
        <v>5128.424</v>
      </c>
      <c r="Y295" s="14">
        <v>5192.2950000000001</v>
      </c>
      <c r="Z295" s="14">
        <v>5051.5829999999996</v>
      </c>
      <c r="AA295" s="14">
        <v>4988.3990000000003</v>
      </c>
      <c r="AB295" s="14">
        <v>4953.1109999999999</v>
      </c>
      <c r="AC295" s="14">
        <v>4784.7290000000003</v>
      </c>
      <c r="AD295" s="14">
        <v>3578.4969999999998</v>
      </c>
      <c r="AE295" s="14">
        <v>2441.2649999999999</v>
      </c>
      <c r="AF295" s="14">
        <v>2039.546</v>
      </c>
      <c r="AG295" s="14">
        <v>5090.1750000000002</v>
      </c>
      <c r="AH295" s="14">
        <v>1852.085</v>
      </c>
      <c r="AI295" s="14">
        <v>1719.0050000000001</v>
      </c>
      <c r="AJ295" s="14">
        <v>1651.578</v>
      </c>
      <c r="AK295" s="14">
        <v>1647.8240000000001</v>
      </c>
      <c r="AL295" s="14">
        <v>1744.6669999999999</v>
      </c>
      <c r="AM295" s="14">
        <v>2084.1489999999999</v>
      </c>
      <c r="AN295" s="14">
        <v>2741.6610000000001</v>
      </c>
      <c r="AO295" s="14">
        <v>3355.1219999999998</v>
      </c>
      <c r="AP295" s="14">
        <v>3869.9090000000001</v>
      </c>
      <c r="AQ295" s="14">
        <v>4687.5050000000001</v>
      </c>
      <c r="AR295" s="14">
        <v>5513.7659999999996</v>
      </c>
      <c r="AS295" s="14">
        <v>5768.6</v>
      </c>
      <c r="AT295" s="14">
        <v>5800.8959999999997</v>
      </c>
      <c r="AU295" s="14">
        <v>6150.7430000000004</v>
      </c>
      <c r="AV295" s="14">
        <v>6194.5</v>
      </c>
      <c r="AW295" s="14">
        <v>6135.884</v>
      </c>
      <c r="AX295" s="14">
        <v>5922.14</v>
      </c>
      <c r="AY295" s="14">
        <v>5708.6329999999998</v>
      </c>
      <c r="AZ295" s="14">
        <v>5385.393</v>
      </c>
      <c r="BA295" s="14">
        <v>5037.6840000000002</v>
      </c>
      <c r="BB295" s="14">
        <v>4833.7550000000001</v>
      </c>
      <c r="BC295" s="14">
        <v>3629.6979999999999</v>
      </c>
      <c r="BD295" s="14">
        <v>2538.1930000000002</v>
      </c>
      <c r="BE295" s="14">
        <v>2083.0709999999999</v>
      </c>
      <c r="BF295" s="14">
        <v>5790.2370000000001</v>
      </c>
      <c r="BG295" s="14">
        <v>73.512990000000002</v>
      </c>
      <c r="BH295" s="14">
        <v>71.649349999999998</v>
      </c>
      <c r="BI295" s="14">
        <v>70.123369999999994</v>
      </c>
      <c r="BJ295" s="14">
        <v>68.577920000000006</v>
      </c>
      <c r="BK295" s="14">
        <v>67.129869999999997</v>
      </c>
      <c r="BL295" s="14">
        <v>66.012990000000002</v>
      </c>
      <c r="BM295" s="14">
        <v>65.33766</v>
      </c>
      <c r="BN295" s="14">
        <v>67.532470000000004</v>
      </c>
      <c r="BO295" s="14">
        <v>71.577920000000006</v>
      </c>
      <c r="BP295" s="14">
        <v>75.5</v>
      </c>
      <c r="BQ295" s="14">
        <v>79.941559999999996</v>
      </c>
      <c r="BR295" s="14">
        <v>83.402600000000007</v>
      </c>
      <c r="BS295" s="14">
        <v>86.064930000000004</v>
      </c>
      <c r="BT295" s="14">
        <v>88.493510000000001</v>
      </c>
      <c r="BU295" s="14">
        <v>90.448049999999995</v>
      </c>
      <c r="BV295" s="14">
        <v>91.207790000000003</v>
      </c>
      <c r="BW295" s="14">
        <v>90.811689999999999</v>
      </c>
      <c r="BX295" s="14">
        <v>89.201300000000003</v>
      </c>
      <c r="BY295" s="14">
        <v>86.357140000000001</v>
      </c>
      <c r="BZ295" s="14">
        <v>81.467529999999996</v>
      </c>
      <c r="CA295" s="14">
        <v>76.597399999999993</v>
      </c>
      <c r="CB295" s="14">
        <v>73.298699999999997</v>
      </c>
      <c r="CC295" s="14">
        <v>70.435069999999996</v>
      </c>
      <c r="CD295" s="14">
        <v>68.740260000000006</v>
      </c>
      <c r="CE295" s="14">
        <v>2346.9949999999999</v>
      </c>
      <c r="CF295" s="14">
        <v>2010.68</v>
      </c>
      <c r="CG295" s="14">
        <v>1771.655</v>
      </c>
      <c r="CH295" s="14">
        <v>1632.511</v>
      </c>
      <c r="CI295" s="14">
        <v>1294.5619999999999</v>
      </c>
      <c r="CJ295" s="14">
        <v>1160.2539999999999</v>
      </c>
      <c r="CK295" s="14">
        <v>1244.1310000000001</v>
      </c>
      <c r="CL295" s="14">
        <v>1319.491</v>
      </c>
      <c r="CM295" s="14">
        <v>1334.405</v>
      </c>
      <c r="CN295" s="14">
        <v>1832.7629999999999</v>
      </c>
      <c r="CO295" s="14">
        <v>2228.895</v>
      </c>
      <c r="CP295" s="14">
        <v>2209.739</v>
      </c>
      <c r="CQ295" s="14">
        <v>2257.143</v>
      </c>
      <c r="CR295" s="14">
        <v>2231.835</v>
      </c>
      <c r="CS295" s="14">
        <v>2129.0059999999999</v>
      </c>
      <c r="CT295" s="14">
        <v>2008.779</v>
      </c>
      <c r="CU295" s="14">
        <v>1790.8510000000001</v>
      </c>
      <c r="CV295" s="14">
        <v>1646.7449999999999</v>
      </c>
      <c r="CW295" s="14">
        <v>1597.5940000000001</v>
      </c>
      <c r="CX295" s="14">
        <v>1869.27</v>
      </c>
      <c r="CY295" s="14">
        <v>3536.7660000000001</v>
      </c>
      <c r="CZ295" s="14">
        <v>3214.44</v>
      </c>
      <c r="DA295" s="14">
        <v>3494.27</v>
      </c>
      <c r="DB295" s="14">
        <v>3296.2489999999998</v>
      </c>
      <c r="DC295" s="14">
        <v>1306.3779999999999</v>
      </c>
      <c r="DD295" s="14">
        <v>16</v>
      </c>
      <c r="DE295" s="14">
        <v>19</v>
      </c>
      <c r="DF295" s="27">
        <f t="shared" ca="1" si="4"/>
        <v>900.11399999999958</v>
      </c>
      <c r="DG295" s="14">
        <v>0</v>
      </c>
      <c r="DH295" s="14"/>
      <c r="DI295" s="14"/>
      <c r="DJ295" s="14"/>
      <c r="DK295" s="14"/>
      <c r="DL295" s="14"/>
      <c r="DM295" s="14"/>
      <c r="DN295" s="14"/>
      <c r="DO295" s="14"/>
      <c r="DP295" s="14"/>
      <c r="DQ295" s="14"/>
      <c r="DR295" s="14"/>
      <c r="DS295" s="14"/>
      <c r="DT295" s="14"/>
      <c r="DU295" s="14"/>
      <c r="DV295" s="14"/>
      <c r="DW295" s="14"/>
      <c r="DX295" s="14"/>
      <c r="DY295" s="14"/>
      <c r="DZ295" s="14"/>
      <c r="EA295" s="14"/>
    </row>
    <row r="296" spans="1:131" x14ac:dyDescent="0.25">
      <c r="A296" s="14" t="s">
        <v>64</v>
      </c>
      <c r="B296" s="14" t="s">
        <v>63</v>
      </c>
      <c r="C296" s="14" t="s">
        <v>63</v>
      </c>
      <c r="D296" s="14" t="s">
        <v>63</v>
      </c>
      <c r="E296" s="14" t="s">
        <v>63</v>
      </c>
      <c r="F296" s="14" t="s">
        <v>127</v>
      </c>
      <c r="G296" s="14" t="s">
        <v>191</v>
      </c>
      <c r="H296" s="1">
        <v>42234</v>
      </c>
      <c r="I296" s="14">
        <v>1866.41</v>
      </c>
      <c r="J296" s="14">
        <v>1857.1489999999999</v>
      </c>
      <c r="K296" s="14">
        <v>1779.6179999999999</v>
      </c>
      <c r="L296" s="14">
        <v>1818.039</v>
      </c>
      <c r="M296" s="14">
        <v>1838.9970000000001</v>
      </c>
      <c r="N296" s="14">
        <v>2050.8780000000002</v>
      </c>
      <c r="O296" s="14">
        <v>2669.2689999999998</v>
      </c>
      <c r="P296" s="14">
        <v>3271.7060000000001</v>
      </c>
      <c r="Q296" s="14">
        <v>3536.087</v>
      </c>
      <c r="R296" s="14">
        <v>4296.3329999999996</v>
      </c>
      <c r="S296" s="14">
        <v>5017.0339999999997</v>
      </c>
      <c r="T296" s="14">
        <v>5496.8770000000004</v>
      </c>
      <c r="U296" s="14">
        <v>5550.9719999999998</v>
      </c>
      <c r="V296" s="14">
        <v>5952.482</v>
      </c>
      <c r="W296" s="14">
        <v>6024.6610000000001</v>
      </c>
      <c r="X296" s="14">
        <v>5327.8459999999995</v>
      </c>
      <c r="Y296" s="14">
        <v>5345.8580000000002</v>
      </c>
      <c r="Z296" s="14">
        <v>5236.9989999999998</v>
      </c>
      <c r="AA296" s="14">
        <v>4883.9859999999999</v>
      </c>
      <c r="AB296" s="14">
        <v>4823.0460000000003</v>
      </c>
      <c r="AC296" s="14">
        <v>4786.3969999999999</v>
      </c>
      <c r="AD296" s="14">
        <v>3748.8249999999998</v>
      </c>
      <c r="AE296" s="14">
        <v>2813.6439999999998</v>
      </c>
      <c r="AF296" s="14">
        <v>2297.884</v>
      </c>
      <c r="AG296" s="14">
        <v>5198.6719999999996</v>
      </c>
      <c r="AH296" s="14">
        <v>1922.7940000000001</v>
      </c>
      <c r="AI296" s="14">
        <v>1889.2729999999999</v>
      </c>
      <c r="AJ296" s="14">
        <v>1804.7629999999999</v>
      </c>
      <c r="AK296" s="14">
        <v>1845.6030000000001</v>
      </c>
      <c r="AL296" s="14">
        <v>1881.2940000000001</v>
      </c>
      <c r="AM296" s="14">
        <v>2104.9870000000001</v>
      </c>
      <c r="AN296" s="14">
        <v>2598.2109999999998</v>
      </c>
      <c r="AO296" s="14">
        <v>3211.462</v>
      </c>
      <c r="AP296" s="14">
        <v>3561.9690000000001</v>
      </c>
      <c r="AQ296" s="14">
        <v>4256.9579999999996</v>
      </c>
      <c r="AR296" s="14">
        <v>4936.8280000000004</v>
      </c>
      <c r="AS296" s="14">
        <v>5436.067</v>
      </c>
      <c r="AT296" s="14">
        <v>5501.4489999999996</v>
      </c>
      <c r="AU296" s="14">
        <v>5902.4440000000004</v>
      </c>
      <c r="AV296" s="14">
        <v>6064.4269999999997</v>
      </c>
      <c r="AW296" s="14">
        <v>6182.0320000000002</v>
      </c>
      <c r="AX296" s="14">
        <v>5972.6459999999997</v>
      </c>
      <c r="AY296" s="14">
        <v>5789.5540000000001</v>
      </c>
      <c r="AZ296" s="14">
        <v>5238.7910000000002</v>
      </c>
      <c r="BA296" s="14">
        <v>4908.5720000000001</v>
      </c>
      <c r="BB296" s="14">
        <v>4772.2280000000001</v>
      </c>
      <c r="BC296" s="14">
        <v>3794.2539999999999</v>
      </c>
      <c r="BD296" s="14">
        <v>2899.8029999999999</v>
      </c>
      <c r="BE296" s="14">
        <v>2381.79</v>
      </c>
      <c r="BF296" s="14">
        <v>5799.308</v>
      </c>
      <c r="BG296" s="14">
        <v>67.628200000000007</v>
      </c>
      <c r="BH296" s="14">
        <v>66.320509999999999</v>
      </c>
      <c r="BI296" s="14">
        <v>65.493589999999998</v>
      </c>
      <c r="BJ296" s="14">
        <v>64.75</v>
      </c>
      <c r="BK296" s="14">
        <v>63.737180000000002</v>
      </c>
      <c r="BL296" s="14">
        <v>62.942309999999999</v>
      </c>
      <c r="BM296" s="14">
        <v>62.711539999999999</v>
      </c>
      <c r="BN296" s="14">
        <v>63.493589999999998</v>
      </c>
      <c r="BO296" s="14">
        <v>65.903850000000006</v>
      </c>
      <c r="BP296" s="14">
        <v>69.057689999999994</v>
      </c>
      <c r="BQ296" s="14">
        <v>72.685900000000004</v>
      </c>
      <c r="BR296" s="14">
        <v>76.102559999999997</v>
      </c>
      <c r="BS296" s="14">
        <v>79.198719999999994</v>
      </c>
      <c r="BT296" s="14">
        <v>81.775639999999996</v>
      </c>
      <c r="BU296" s="14">
        <v>83.480770000000007</v>
      </c>
      <c r="BV296" s="14">
        <v>84.237179999999995</v>
      </c>
      <c r="BW296" s="14">
        <v>83.839740000000006</v>
      </c>
      <c r="BX296" s="14">
        <v>82.897440000000003</v>
      </c>
      <c r="BY296" s="14">
        <v>80.237179999999995</v>
      </c>
      <c r="BZ296" s="14">
        <v>75.891030000000001</v>
      </c>
      <c r="CA296" s="14">
        <v>72.134609999999995</v>
      </c>
      <c r="CB296" s="14">
        <v>69.641030000000001</v>
      </c>
      <c r="CC296" s="14">
        <v>67.814099999999996</v>
      </c>
      <c r="CD296" s="14">
        <v>66.493589999999998</v>
      </c>
      <c r="CE296" s="14">
        <v>2550.5079999999998</v>
      </c>
      <c r="CF296" s="14">
        <v>2207.915</v>
      </c>
      <c r="CG296" s="14">
        <v>1954.415</v>
      </c>
      <c r="CH296" s="14">
        <v>1963.3150000000001</v>
      </c>
      <c r="CI296" s="14">
        <v>1827.23</v>
      </c>
      <c r="CJ296" s="14">
        <v>1778.9970000000001</v>
      </c>
      <c r="CK296" s="14">
        <v>1951.222</v>
      </c>
      <c r="CL296" s="14">
        <v>1679.365</v>
      </c>
      <c r="CM296" s="14">
        <v>1756.078</v>
      </c>
      <c r="CN296" s="14">
        <v>2242.7240000000002</v>
      </c>
      <c r="CO296" s="14">
        <v>2683.4659999999999</v>
      </c>
      <c r="CP296" s="14">
        <v>2730.154</v>
      </c>
      <c r="CQ296" s="14">
        <v>2836.413</v>
      </c>
      <c r="CR296" s="14">
        <v>2921.4079999999999</v>
      </c>
      <c r="CS296" s="14">
        <v>2962.5140000000001</v>
      </c>
      <c r="CT296" s="14">
        <v>2838.6210000000001</v>
      </c>
      <c r="CU296" s="14">
        <v>2514.3589999999999</v>
      </c>
      <c r="CV296" s="14">
        <v>2293.2469999999998</v>
      </c>
      <c r="CW296" s="14">
        <v>2043.0050000000001</v>
      </c>
      <c r="CX296" s="14">
        <v>2451.2289999999998</v>
      </c>
      <c r="CY296" s="14">
        <v>4539.8230000000003</v>
      </c>
      <c r="CZ296" s="14">
        <v>3905.0569999999998</v>
      </c>
      <c r="DA296" s="14">
        <v>4150.8320000000003</v>
      </c>
      <c r="DB296" s="14">
        <v>3964.1089999999999</v>
      </c>
      <c r="DC296" s="14">
        <v>1827.674</v>
      </c>
      <c r="DD296" s="14">
        <v>16</v>
      </c>
      <c r="DE296" s="14">
        <v>19</v>
      </c>
      <c r="DF296" s="27">
        <f t="shared" ca="1" si="4"/>
        <v>803.49250000000029</v>
      </c>
      <c r="DG296" s="14">
        <v>0</v>
      </c>
      <c r="DH296" s="14"/>
      <c r="DI296" s="14"/>
      <c r="DJ296" s="14"/>
      <c r="DK296" s="14"/>
      <c r="DL296" s="14"/>
      <c r="DM296" s="14"/>
      <c r="DN296" s="14"/>
      <c r="DO296" s="14"/>
      <c r="DP296" s="14"/>
      <c r="DQ296" s="14"/>
      <c r="DR296" s="14"/>
      <c r="DS296" s="14"/>
      <c r="DT296" s="14"/>
      <c r="DU296" s="14"/>
      <c r="DV296" s="14"/>
      <c r="DW296" s="14"/>
      <c r="DX296" s="14"/>
      <c r="DY296" s="14"/>
      <c r="DZ296" s="14"/>
      <c r="EA296" s="14"/>
    </row>
    <row r="297" spans="1:131" x14ac:dyDescent="0.25">
      <c r="A297" s="14" t="s">
        <v>64</v>
      </c>
      <c r="B297" s="14" t="s">
        <v>63</v>
      </c>
      <c r="C297" s="14" t="s">
        <v>63</v>
      </c>
      <c r="D297" s="14" t="s">
        <v>63</v>
      </c>
      <c r="E297" s="14" t="s">
        <v>63</v>
      </c>
      <c r="F297" s="14" t="s">
        <v>127</v>
      </c>
      <c r="G297" s="14" t="s">
        <v>191</v>
      </c>
      <c r="H297" s="1">
        <v>42242</v>
      </c>
      <c r="I297" s="14">
        <v>984.35379999999998</v>
      </c>
      <c r="J297" s="14">
        <v>933.63739999999996</v>
      </c>
      <c r="K297" s="14">
        <v>985.03639999999996</v>
      </c>
      <c r="L297" s="14">
        <v>979.30640000000005</v>
      </c>
      <c r="M297" s="14">
        <v>963.24329999999998</v>
      </c>
      <c r="N297" s="14">
        <v>1053.3030000000001</v>
      </c>
      <c r="O297" s="14">
        <v>1293.433</v>
      </c>
      <c r="P297" s="14">
        <v>1594.385</v>
      </c>
      <c r="Q297" s="14">
        <v>1838.732</v>
      </c>
      <c r="R297" s="14">
        <v>2222.4090000000001</v>
      </c>
      <c r="S297" s="14">
        <v>2579.0949999999998</v>
      </c>
      <c r="T297" s="14">
        <v>2704.6280000000002</v>
      </c>
      <c r="U297" s="14">
        <v>2838.5630000000001</v>
      </c>
      <c r="V297" s="14">
        <v>2929.3980000000001</v>
      </c>
      <c r="W297" s="14">
        <v>2857.6930000000002</v>
      </c>
      <c r="X297" s="14">
        <v>2002.752</v>
      </c>
      <c r="Y297" s="14">
        <v>2094.0329999999999</v>
      </c>
      <c r="Z297" s="14">
        <v>2084.7469999999998</v>
      </c>
      <c r="AA297" s="14">
        <v>2137.0079999999998</v>
      </c>
      <c r="AB297" s="14">
        <v>2307.3290000000002</v>
      </c>
      <c r="AC297" s="14">
        <v>2241.4899999999998</v>
      </c>
      <c r="AD297" s="14">
        <v>1727.902</v>
      </c>
      <c r="AE297" s="14">
        <v>1056.6500000000001</v>
      </c>
      <c r="AF297" s="14">
        <v>834.54939999999999</v>
      </c>
      <c r="AG297" s="14">
        <v>2079.6350000000002</v>
      </c>
      <c r="AH297" s="14">
        <v>1003.953</v>
      </c>
      <c r="AI297" s="14">
        <v>940.7242</v>
      </c>
      <c r="AJ297" s="14">
        <v>979.26959999999997</v>
      </c>
      <c r="AK297" s="14">
        <v>974.04100000000005</v>
      </c>
      <c r="AL297" s="14">
        <v>979.85559999999998</v>
      </c>
      <c r="AM297" s="14">
        <v>1098.223</v>
      </c>
      <c r="AN297" s="14">
        <v>1287.771</v>
      </c>
      <c r="AO297" s="14">
        <v>1568.643</v>
      </c>
      <c r="AP297" s="14">
        <v>1836.6210000000001</v>
      </c>
      <c r="AQ297" s="14">
        <v>2211.0329999999999</v>
      </c>
      <c r="AR297" s="14">
        <v>2564.893</v>
      </c>
      <c r="AS297" s="14">
        <v>2747.6170000000002</v>
      </c>
      <c r="AT297" s="14">
        <v>2839.3</v>
      </c>
      <c r="AU297" s="14">
        <v>2922.5819999999999</v>
      </c>
      <c r="AV297" s="14">
        <v>2935.1109999999999</v>
      </c>
      <c r="AW297" s="14">
        <v>2546.6030000000001</v>
      </c>
      <c r="AX297" s="14">
        <v>2492.8040000000001</v>
      </c>
      <c r="AY297" s="14">
        <v>2433.0010000000002</v>
      </c>
      <c r="AZ297" s="14">
        <v>2376.1170000000002</v>
      </c>
      <c r="BA297" s="14">
        <v>2384.3960000000002</v>
      </c>
      <c r="BB297" s="14">
        <v>2251.6120000000001</v>
      </c>
      <c r="BC297" s="14">
        <v>1785.421</v>
      </c>
      <c r="BD297" s="14">
        <v>1167.0139999999999</v>
      </c>
      <c r="BE297" s="14">
        <v>945.21569999999997</v>
      </c>
      <c r="BF297" s="14">
        <v>2460.0010000000002</v>
      </c>
      <c r="BG297" s="14">
        <v>71.684209999999993</v>
      </c>
      <c r="BH297" s="14">
        <v>70.092100000000002</v>
      </c>
      <c r="BI297" s="14">
        <v>68.526309999999995</v>
      </c>
      <c r="BJ297" s="14">
        <v>67.276309999999995</v>
      </c>
      <c r="BK297" s="14">
        <v>66.355260000000001</v>
      </c>
      <c r="BL297" s="14">
        <v>66.11842</v>
      </c>
      <c r="BM297" s="14">
        <v>65.907899999999998</v>
      </c>
      <c r="BN297" s="14">
        <v>67.447360000000003</v>
      </c>
      <c r="BO297" s="14">
        <v>71.447360000000003</v>
      </c>
      <c r="BP297" s="14">
        <v>74.921049999999994</v>
      </c>
      <c r="BQ297" s="14">
        <v>79.039469999999994</v>
      </c>
      <c r="BR297" s="14">
        <v>83.697360000000003</v>
      </c>
      <c r="BS297" s="14">
        <v>87.697360000000003</v>
      </c>
      <c r="BT297" s="14">
        <v>91.302639999999997</v>
      </c>
      <c r="BU297" s="14">
        <v>93.828950000000006</v>
      </c>
      <c r="BV297" s="14">
        <v>95.078950000000006</v>
      </c>
      <c r="BW297" s="14">
        <v>95.276309999999995</v>
      </c>
      <c r="BX297" s="14">
        <v>94.434209999999993</v>
      </c>
      <c r="BY297" s="14">
        <v>91.197360000000003</v>
      </c>
      <c r="BZ297" s="14">
        <v>86.960530000000006</v>
      </c>
      <c r="CA297" s="14">
        <v>83.13158</v>
      </c>
      <c r="CB297" s="14">
        <v>80.473690000000005</v>
      </c>
      <c r="CC297" s="14">
        <v>78.092100000000002</v>
      </c>
      <c r="CD297" s="14">
        <v>76.171049999999994</v>
      </c>
      <c r="CE297" s="14">
        <v>1215.0319999999999</v>
      </c>
      <c r="CF297" s="14">
        <v>1078.008</v>
      </c>
      <c r="CG297" s="14">
        <v>1027.2819999999999</v>
      </c>
      <c r="CH297" s="14">
        <v>988.65560000000005</v>
      </c>
      <c r="CI297" s="14">
        <v>890.62070000000006</v>
      </c>
      <c r="CJ297" s="14">
        <v>865.64260000000002</v>
      </c>
      <c r="CK297" s="14">
        <v>861.66010000000006</v>
      </c>
      <c r="CL297" s="14">
        <v>761.63220000000001</v>
      </c>
      <c r="CM297" s="14">
        <v>1065.057</v>
      </c>
      <c r="CN297" s="14">
        <v>1386.5609999999999</v>
      </c>
      <c r="CO297" s="14">
        <v>1867.43</v>
      </c>
      <c r="CP297" s="14">
        <v>1962.569</v>
      </c>
      <c r="CQ297" s="14">
        <v>1976.1969999999999</v>
      </c>
      <c r="CR297" s="14">
        <v>2044.6320000000001</v>
      </c>
      <c r="CS297" s="14">
        <v>1939.146</v>
      </c>
      <c r="CT297" s="14">
        <v>1785.6010000000001</v>
      </c>
      <c r="CU297" s="14">
        <v>1605.127</v>
      </c>
      <c r="CV297" s="14">
        <v>1437.433</v>
      </c>
      <c r="CW297" s="14">
        <v>1296.999</v>
      </c>
      <c r="CX297" s="14">
        <v>1453.347</v>
      </c>
      <c r="CY297" s="14">
        <v>2317.6840000000002</v>
      </c>
      <c r="CZ297" s="14">
        <v>2341.0520000000001</v>
      </c>
      <c r="DA297" s="14">
        <v>2217.9609999999998</v>
      </c>
      <c r="DB297" s="14">
        <v>2090.08</v>
      </c>
      <c r="DC297" s="14">
        <v>1183.627</v>
      </c>
      <c r="DD297" s="14">
        <v>16</v>
      </c>
      <c r="DE297" s="14">
        <v>19</v>
      </c>
      <c r="DF297" s="27">
        <f t="shared" ca="1" si="4"/>
        <v>522.24475000000029</v>
      </c>
      <c r="DG297" s="14">
        <v>0</v>
      </c>
      <c r="DH297" s="14"/>
      <c r="DI297" s="14"/>
      <c r="DJ297" s="14"/>
      <c r="DK297" s="14"/>
      <c r="DL297" s="14"/>
      <c r="DM297" s="14"/>
      <c r="DN297" s="14"/>
      <c r="DO297" s="14"/>
      <c r="DP297" s="14"/>
      <c r="DQ297" s="14"/>
      <c r="DR297" s="14"/>
      <c r="DS297" s="14"/>
      <c r="DT297" s="14"/>
      <c r="DU297" s="14"/>
      <c r="DV297" s="14"/>
      <c r="DW297" s="14"/>
      <c r="DX297" s="14"/>
      <c r="DY297" s="14"/>
      <c r="DZ297" s="14"/>
      <c r="EA297" s="14"/>
    </row>
    <row r="298" spans="1:131" x14ac:dyDescent="0.25">
      <c r="A298" s="14" t="s">
        <v>64</v>
      </c>
      <c r="B298" s="14" t="s">
        <v>63</v>
      </c>
      <c r="C298" s="14" t="s">
        <v>63</v>
      </c>
      <c r="D298" s="14" t="s">
        <v>63</v>
      </c>
      <c r="E298" s="14" t="s">
        <v>63</v>
      </c>
      <c r="F298" s="14" t="s">
        <v>127</v>
      </c>
      <c r="G298" s="14" t="s">
        <v>191</v>
      </c>
      <c r="H298" s="1">
        <v>42243</v>
      </c>
      <c r="I298" s="14">
        <v>2038.3420000000001</v>
      </c>
      <c r="J298" s="14">
        <v>1960.27</v>
      </c>
      <c r="K298" s="14">
        <v>1838.6320000000001</v>
      </c>
      <c r="L298" s="14">
        <v>1897.1289999999999</v>
      </c>
      <c r="M298" s="14">
        <v>1849.877</v>
      </c>
      <c r="N298" s="14">
        <v>2121.21</v>
      </c>
      <c r="O298" s="14">
        <v>2616.4630000000002</v>
      </c>
      <c r="P298" s="14">
        <v>3502.0990000000002</v>
      </c>
      <c r="Q298" s="14">
        <v>4015.2069999999999</v>
      </c>
      <c r="R298" s="14">
        <v>4737.4840000000004</v>
      </c>
      <c r="S298" s="14">
        <v>5540.5469999999996</v>
      </c>
      <c r="T298" s="14">
        <v>5831.6170000000002</v>
      </c>
      <c r="U298" s="14">
        <v>6127.27</v>
      </c>
      <c r="V298" s="14">
        <v>6456.9989999999998</v>
      </c>
      <c r="W298" s="14">
        <v>6386.4840000000004</v>
      </c>
      <c r="X298" s="14">
        <v>5276.2449999999999</v>
      </c>
      <c r="Y298" s="14">
        <v>5443.9859999999999</v>
      </c>
      <c r="Z298" s="14">
        <v>5239.7839999999997</v>
      </c>
      <c r="AA298" s="14">
        <v>5094.6189999999997</v>
      </c>
      <c r="AB298" s="14">
        <v>5020.5950000000003</v>
      </c>
      <c r="AC298" s="14">
        <v>5012.5320000000002</v>
      </c>
      <c r="AD298" s="14">
        <v>3827.5360000000001</v>
      </c>
      <c r="AE298" s="14">
        <v>2732.6619999999998</v>
      </c>
      <c r="AF298" s="14">
        <v>2348.8649999999998</v>
      </c>
      <c r="AG298" s="14">
        <v>5263.6589999999997</v>
      </c>
      <c r="AH298" s="14">
        <v>2040.26</v>
      </c>
      <c r="AI298" s="14">
        <v>1950.3720000000001</v>
      </c>
      <c r="AJ298" s="14">
        <v>1807.87</v>
      </c>
      <c r="AK298" s="14">
        <v>1843.2170000000001</v>
      </c>
      <c r="AL298" s="14">
        <v>1809.943</v>
      </c>
      <c r="AM298" s="14">
        <v>2141.6849999999999</v>
      </c>
      <c r="AN298" s="14">
        <v>2605.518</v>
      </c>
      <c r="AO298" s="14">
        <v>3513.712</v>
      </c>
      <c r="AP298" s="14">
        <v>3989.0079999999998</v>
      </c>
      <c r="AQ298" s="14">
        <v>4723.3220000000001</v>
      </c>
      <c r="AR298" s="14">
        <v>5518.768</v>
      </c>
      <c r="AS298" s="14">
        <v>5836.9709999999995</v>
      </c>
      <c r="AT298" s="14">
        <v>6149.1769999999997</v>
      </c>
      <c r="AU298" s="14">
        <v>6489.3429999999998</v>
      </c>
      <c r="AV298" s="14">
        <v>6533.9669999999996</v>
      </c>
      <c r="AW298" s="14">
        <v>6297.4970000000003</v>
      </c>
      <c r="AX298" s="14">
        <v>6173.8440000000001</v>
      </c>
      <c r="AY298" s="14">
        <v>5986.2380000000003</v>
      </c>
      <c r="AZ298" s="14">
        <v>5542.6040000000003</v>
      </c>
      <c r="BA298" s="14">
        <v>5123.1729999999998</v>
      </c>
      <c r="BB298" s="14">
        <v>4982.473</v>
      </c>
      <c r="BC298" s="14">
        <v>3839.127</v>
      </c>
      <c r="BD298" s="14">
        <v>2727.4549999999999</v>
      </c>
      <c r="BE298" s="14">
        <v>2389.16</v>
      </c>
      <c r="BF298" s="14">
        <v>6009.36</v>
      </c>
      <c r="BG298" s="14">
        <v>69.827160000000006</v>
      </c>
      <c r="BH298" s="14">
        <v>68.376540000000006</v>
      </c>
      <c r="BI298" s="14">
        <v>67.75309</v>
      </c>
      <c r="BJ298" s="14">
        <v>66.685190000000006</v>
      </c>
      <c r="BK298" s="14">
        <v>65.351849999999999</v>
      </c>
      <c r="BL298" s="14">
        <v>64.475309999999993</v>
      </c>
      <c r="BM298" s="14">
        <v>64.25309</v>
      </c>
      <c r="BN298" s="14">
        <v>66.765429999999995</v>
      </c>
      <c r="BO298" s="14">
        <v>71.111109999999996</v>
      </c>
      <c r="BP298" s="14">
        <v>75.487660000000005</v>
      </c>
      <c r="BQ298" s="14">
        <v>79.888890000000004</v>
      </c>
      <c r="BR298" s="14">
        <v>84.345680000000002</v>
      </c>
      <c r="BS298" s="14">
        <v>88.345680000000002</v>
      </c>
      <c r="BT298" s="14">
        <v>90.672839999999994</v>
      </c>
      <c r="BU298" s="14">
        <v>92.549390000000002</v>
      </c>
      <c r="BV298" s="14">
        <v>93.018519999999995</v>
      </c>
      <c r="BW298" s="14">
        <v>91.938270000000003</v>
      </c>
      <c r="BX298" s="14">
        <v>89.796300000000002</v>
      </c>
      <c r="BY298" s="14">
        <v>86.783950000000004</v>
      </c>
      <c r="BZ298" s="14">
        <v>82.981480000000005</v>
      </c>
      <c r="CA298" s="14">
        <v>79.851849999999999</v>
      </c>
      <c r="CB298" s="14">
        <v>77.94444</v>
      </c>
      <c r="CC298" s="14">
        <v>76.006169999999997</v>
      </c>
      <c r="CD298" s="14">
        <v>73.858019999999996</v>
      </c>
      <c r="CE298" s="14">
        <v>1255.8340000000001</v>
      </c>
      <c r="CF298" s="14">
        <v>1082.614</v>
      </c>
      <c r="CG298" s="14">
        <v>1007.2910000000001</v>
      </c>
      <c r="CH298" s="14">
        <v>1046.508</v>
      </c>
      <c r="CI298" s="14">
        <v>1038.165</v>
      </c>
      <c r="CJ298" s="14">
        <v>1091.904</v>
      </c>
      <c r="CK298" s="14">
        <v>959.30780000000004</v>
      </c>
      <c r="CL298" s="14">
        <v>1212.4159999999999</v>
      </c>
      <c r="CM298" s="14">
        <v>1107.8869999999999</v>
      </c>
      <c r="CN298" s="14">
        <v>1751.4639999999999</v>
      </c>
      <c r="CO298" s="14">
        <v>2105.6149999999998</v>
      </c>
      <c r="CP298" s="14">
        <v>2091.1109999999999</v>
      </c>
      <c r="CQ298" s="14">
        <v>2220.3240000000001</v>
      </c>
      <c r="CR298" s="14">
        <v>2176.0419999999999</v>
      </c>
      <c r="CS298" s="14">
        <v>2005.6990000000001</v>
      </c>
      <c r="CT298" s="14">
        <v>1934.5519999999999</v>
      </c>
      <c r="CU298" s="14">
        <v>1798.654</v>
      </c>
      <c r="CV298" s="14">
        <v>1692.3130000000001</v>
      </c>
      <c r="CW298" s="14">
        <v>1546.731</v>
      </c>
      <c r="CX298" s="14">
        <v>1976.9469999999999</v>
      </c>
      <c r="CY298" s="14">
        <v>3023.038</v>
      </c>
      <c r="CZ298" s="14">
        <v>2650.4140000000002</v>
      </c>
      <c r="DA298" s="14">
        <v>3346.6190000000001</v>
      </c>
      <c r="DB298" s="14">
        <v>2969.127</v>
      </c>
      <c r="DC298" s="14">
        <v>1304.8979999999999</v>
      </c>
      <c r="DD298" s="14">
        <v>16</v>
      </c>
      <c r="DE298" s="14">
        <v>19</v>
      </c>
      <c r="DF298" s="27">
        <f t="shared" ca="1" si="4"/>
        <v>984.22800000000097</v>
      </c>
      <c r="DG298" s="14">
        <v>0</v>
      </c>
      <c r="DH298" s="14"/>
      <c r="DI298" s="14"/>
      <c r="DJ298" s="14"/>
      <c r="DK298" s="14"/>
      <c r="DL298" s="14"/>
      <c r="DM298" s="14"/>
      <c r="DN298" s="14"/>
      <c r="DO298" s="14"/>
      <c r="DP298" s="14"/>
      <c r="DQ298" s="14"/>
      <c r="DR298" s="14"/>
      <c r="DS298" s="14"/>
      <c r="DT298" s="14"/>
      <c r="DU298" s="14"/>
      <c r="DV298" s="14"/>
      <c r="DW298" s="14"/>
      <c r="DX298" s="14"/>
      <c r="DY298" s="14"/>
      <c r="DZ298" s="14"/>
      <c r="EA298" s="14"/>
    </row>
    <row r="299" spans="1:131" x14ac:dyDescent="0.25">
      <c r="A299" s="14" t="s">
        <v>64</v>
      </c>
      <c r="B299" s="14" t="s">
        <v>63</v>
      </c>
      <c r="C299" s="14" t="s">
        <v>63</v>
      </c>
      <c r="D299" s="14" t="s">
        <v>63</v>
      </c>
      <c r="E299" s="14" t="s">
        <v>63</v>
      </c>
      <c r="F299" s="14" t="s">
        <v>127</v>
      </c>
      <c r="G299" s="14" t="s">
        <v>191</v>
      </c>
      <c r="H299" s="1">
        <v>42256</v>
      </c>
      <c r="I299" s="14">
        <v>2120.4920000000002</v>
      </c>
      <c r="J299" s="14">
        <v>1990.704</v>
      </c>
      <c r="K299" s="14">
        <v>1967.57</v>
      </c>
      <c r="L299" s="14">
        <v>2026.3869999999999</v>
      </c>
      <c r="M299" s="14">
        <v>2061.5450000000001</v>
      </c>
      <c r="N299" s="14">
        <v>2255.5740000000001</v>
      </c>
      <c r="O299" s="14">
        <v>2869.165</v>
      </c>
      <c r="P299" s="14">
        <v>3701.3589999999999</v>
      </c>
      <c r="Q299" s="14">
        <v>4075.2379999999998</v>
      </c>
      <c r="R299" s="14">
        <v>5092.8320000000003</v>
      </c>
      <c r="S299" s="14">
        <v>6036.5010000000002</v>
      </c>
      <c r="T299" s="14">
        <v>6391.1589999999997</v>
      </c>
      <c r="U299" s="14">
        <v>6598.7139999999999</v>
      </c>
      <c r="V299" s="14">
        <v>7049.5469999999996</v>
      </c>
      <c r="W299" s="14">
        <v>7005.3450000000003</v>
      </c>
      <c r="X299" s="14">
        <v>6006.777</v>
      </c>
      <c r="Y299" s="14">
        <v>6017.4350000000004</v>
      </c>
      <c r="Z299" s="14">
        <v>5819.2330000000002</v>
      </c>
      <c r="AA299" s="14">
        <v>5653.6180000000004</v>
      </c>
      <c r="AB299" s="14">
        <v>5523.97</v>
      </c>
      <c r="AC299" s="14">
        <v>5429.5649999999996</v>
      </c>
      <c r="AD299" s="14">
        <v>3927.3449999999998</v>
      </c>
      <c r="AE299" s="14">
        <v>2585.9769999999999</v>
      </c>
      <c r="AF299" s="14">
        <v>2187.1219999999998</v>
      </c>
      <c r="AG299" s="14">
        <v>5874.2659999999996</v>
      </c>
      <c r="AH299" s="14">
        <v>2130.3319999999999</v>
      </c>
      <c r="AI299" s="14">
        <v>1985.76</v>
      </c>
      <c r="AJ299" s="14">
        <v>1899.616</v>
      </c>
      <c r="AK299" s="14">
        <v>1955.675</v>
      </c>
      <c r="AL299" s="14">
        <v>2035.152</v>
      </c>
      <c r="AM299" s="14">
        <v>2289.511</v>
      </c>
      <c r="AN299" s="14">
        <v>2899.855</v>
      </c>
      <c r="AO299" s="14">
        <v>3723.4839999999999</v>
      </c>
      <c r="AP299" s="14">
        <v>4036.0630000000001</v>
      </c>
      <c r="AQ299" s="14">
        <v>5031.9449999999997</v>
      </c>
      <c r="AR299" s="14">
        <v>5975.8509999999997</v>
      </c>
      <c r="AS299" s="14">
        <v>6419.7870000000003</v>
      </c>
      <c r="AT299" s="14">
        <v>6593.57</v>
      </c>
      <c r="AU299" s="14">
        <v>7102.4970000000003</v>
      </c>
      <c r="AV299" s="14">
        <v>7190.5780000000004</v>
      </c>
      <c r="AW299" s="14">
        <v>6962.0969999999998</v>
      </c>
      <c r="AX299" s="14">
        <v>6743.0730000000003</v>
      </c>
      <c r="AY299" s="14">
        <v>6503.2439999999997</v>
      </c>
      <c r="AZ299" s="14">
        <v>6027.3</v>
      </c>
      <c r="BA299" s="14">
        <v>5650.0020000000004</v>
      </c>
      <c r="BB299" s="14">
        <v>5430.3059999999996</v>
      </c>
      <c r="BC299" s="14">
        <v>3993.2449999999999</v>
      </c>
      <c r="BD299" s="14">
        <v>2728.19</v>
      </c>
      <c r="BE299" s="14">
        <v>2319.0300000000002</v>
      </c>
      <c r="BF299" s="14">
        <v>6549.0739999999996</v>
      </c>
      <c r="BG299" s="14">
        <v>71.052319999999995</v>
      </c>
      <c r="BH299" s="14">
        <v>69.470929999999996</v>
      </c>
      <c r="BI299" s="14">
        <v>67.895349999999993</v>
      </c>
      <c r="BJ299" s="14">
        <v>66.761629999999997</v>
      </c>
      <c r="BK299" s="14">
        <v>65.62791</v>
      </c>
      <c r="BL299" s="14">
        <v>64.953490000000002</v>
      </c>
      <c r="BM299" s="14">
        <v>64.523250000000004</v>
      </c>
      <c r="BN299" s="14">
        <v>66.697680000000005</v>
      </c>
      <c r="BO299" s="14">
        <v>72.063959999999994</v>
      </c>
      <c r="BP299" s="14">
        <v>76.953490000000002</v>
      </c>
      <c r="BQ299" s="14">
        <v>82.087209999999999</v>
      </c>
      <c r="BR299" s="14">
        <v>86.406970000000001</v>
      </c>
      <c r="BS299" s="14">
        <v>89.761629999999997</v>
      </c>
      <c r="BT299" s="14">
        <v>92.860470000000007</v>
      </c>
      <c r="BU299" s="14">
        <v>94.313959999999994</v>
      </c>
      <c r="BV299" s="14">
        <v>95.191860000000005</v>
      </c>
      <c r="BW299" s="14">
        <v>94.639529999999993</v>
      </c>
      <c r="BX299" s="14">
        <v>92.947680000000005</v>
      </c>
      <c r="BY299" s="14">
        <v>89.901160000000004</v>
      </c>
      <c r="BZ299" s="14">
        <v>84.691860000000005</v>
      </c>
      <c r="CA299" s="14">
        <v>80.447680000000005</v>
      </c>
      <c r="CB299" s="14">
        <v>77.633719999999997</v>
      </c>
      <c r="CC299" s="14">
        <v>75.313959999999994</v>
      </c>
      <c r="CD299" s="14">
        <v>73.581400000000002</v>
      </c>
      <c r="CE299" s="14">
        <v>2458.7240000000002</v>
      </c>
      <c r="CF299" s="14">
        <v>3231.7429999999999</v>
      </c>
      <c r="CG299" s="14">
        <v>2672.21</v>
      </c>
      <c r="CH299" s="14">
        <v>2517.1460000000002</v>
      </c>
      <c r="CI299" s="14">
        <v>1618.125</v>
      </c>
      <c r="CJ299" s="14">
        <v>1402.2950000000001</v>
      </c>
      <c r="CK299" s="14">
        <v>1909.0350000000001</v>
      </c>
      <c r="CL299" s="14">
        <v>1846.3330000000001</v>
      </c>
      <c r="CM299" s="14">
        <v>3231.6260000000002</v>
      </c>
      <c r="CN299" s="14">
        <v>2559.3850000000002</v>
      </c>
      <c r="CO299" s="14">
        <v>3044.221</v>
      </c>
      <c r="CP299" s="14">
        <v>2678.511</v>
      </c>
      <c r="CQ299" s="14">
        <v>2818.4520000000002</v>
      </c>
      <c r="CR299" s="14">
        <v>2941.5219999999999</v>
      </c>
      <c r="CS299" s="14">
        <v>3002.5819999999999</v>
      </c>
      <c r="CT299" s="14">
        <v>2919.4380000000001</v>
      </c>
      <c r="CU299" s="14">
        <v>2671.672</v>
      </c>
      <c r="CV299" s="14">
        <v>2480.096</v>
      </c>
      <c r="CW299" s="14">
        <v>2452.15</v>
      </c>
      <c r="CX299" s="14">
        <v>2706.9250000000002</v>
      </c>
      <c r="CY299" s="14">
        <v>5350.3540000000003</v>
      </c>
      <c r="CZ299" s="14">
        <v>4823.0709999999999</v>
      </c>
      <c r="DA299" s="14">
        <v>5049.7479999999996</v>
      </c>
      <c r="DB299" s="14">
        <v>4619.3329999999996</v>
      </c>
      <c r="DC299" s="14">
        <v>2073.915</v>
      </c>
      <c r="DD299" s="14">
        <v>16</v>
      </c>
      <c r="DE299" s="14">
        <v>19</v>
      </c>
      <c r="DF299" s="27">
        <f t="shared" ca="1" si="4"/>
        <v>975.48224999999911</v>
      </c>
      <c r="DG299" s="14">
        <v>0</v>
      </c>
      <c r="DH299" s="14"/>
      <c r="DI299" s="14"/>
      <c r="DJ299" s="14"/>
      <c r="DK299" s="14"/>
      <c r="DL299" s="14"/>
      <c r="DM299" s="14"/>
      <c r="DN299" s="14"/>
      <c r="DO299" s="14"/>
      <c r="DP299" s="14"/>
      <c r="DQ299" s="14"/>
      <c r="DR299" s="14"/>
      <c r="DS299" s="14"/>
      <c r="DT299" s="14"/>
      <c r="DU299" s="14"/>
      <c r="DV299" s="14"/>
      <c r="DW299" s="14"/>
      <c r="DX299" s="14"/>
      <c r="DY299" s="14"/>
      <c r="DZ299" s="14"/>
      <c r="EA299" s="14"/>
    </row>
    <row r="300" spans="1:131" x14ac:dyDescent="0.25">
      <c r="A300" s="14" t="s">
        <v>64</v>
      </c>
      <c r="B300" s="14" t="s">
        <v>63</v>
      </c>
      <c r="C300" s="14" t="s">
        <v>63</v>
      </c>
      <c r="D300" s="14" t="s">
        <v>63</v>
      </c>
      <c r="E300" s="14" t="s">
        <v>63</v>
      </c>
      <c r="F300" s="14" t="s">
        <v>127</v>
      </c>
      <c r="G300" s="14" t="s">
        <v>191</v>
      </c>
      <c r="H300" s="1">
        <v>42257</v>
      </c>
      <c r="I300" s="14">
        <v>1812.837</v>
      </c>
      <c r="J300" s="14">
        <v>1781.0840000000001</v>
      </c>
      <c r="K300" s="14">
        <v>1761.625</v>
      </c>
      <c r="L300" s="14">
        <v>1812.617</v>
      </c>
      <c r="M300" s="14">
        <v>1970.605</v>
      </c>
      <c r="N300" s="14">
        <v>2261.7849999999999</v>
      </c>
      <c r="O300" s="14">
        <v>2918.7190000000001</v>
      </c>
      <c r="P300" s="14">
        <v>3512.107</v>
      </c>
      <c r="Q300" s="14">
        <v>3893.0329999999999</v>
      </c>
      <c r="R300" s="14">
        <v>5010.97</v>
      </c>
      <c r="S300" s="14">
        <v>5857.1189999999997</v>
      </c>
      <c r="T300" s="14">
        <v>6258.5460000000003</v>
      </c>
      <c r="U300" s="14">
        <v>6516.1710000000003</v>
      </c>
      <c r="V300" s="14">
        <v>6663.0029999999997</v>
      </c>
      <c r="W300" s="14">
        <v>6653.6660000000002</v>
      </c>
      <c r="X300" s="14">
        <v>5830.89</v>
      </c>
      <c r="Y300" s="14">
        <v>5780.5730000000003</v>
      </c>
      <c r="Z300" s="14">
        <v>5593.1940000000004</v>
      </c>
      <c r="AA300" s="14">
        <v>5318.5529999999999</v>
      </c>
      <c r="AB300" s="14">
        <v>5380.1450000000004</v>
      </c>
      <c r="AC300" s="14">
        <v>5099.6819999999998</v>
      </c>
      <c r="AD300" s="14">
        <v>3839.134</v>
      </c>
      <c r="AE300" s="14">
        <v>2737.768</v>
      </c>
      <c r="AF300" s="14">
        <v>2237.7429999999999</v>
      </c>
      <c r="AG300" s="14">
        <v>5630.8029999999999</v>
      </c>
      <c r="AH300" s="14">
        <v>1785.3789999999999</v>
      </c>
      <c r="AI300" s="14">
        <v>1757.165</v>
      </c>
      <c r="AJ300" s="14">
        <v>1738.7449999999999</v>
      </c>
      <c r="AK300" s="14">
        <v>1778.481</v>
      </c>
      <c r="AL300" s="14">
        <v>1925.191</v>
      </c>
      <c r="AM300" s="14">
        <v>2265.9340000000002</v>
      </c>
      <c r="AN300" s="14">
        <v>2926.672</v>
      </c>
      <c r="AO300" s="14">
        <v>3544.9369999999999</v>
      </c>
      <c r="AP300" s="14">
        <v>3851.2</v>
      </c>
      <c r="AQ300" s="14">
        <v>5003.5569999999998</v>
      </c>
      <c r="AR300" s="14">
        <v>5769.2370000000001</v>
      </c>
      <c r="AS300" s="14">
        <v>6268.7349999999997</v>
      </c>
      <c r="AT300" s="14">
        <v>6507.1540000000005</v>
      </c>
      <c r="AU300" s="14">
        <v>6723.3239999999996</v>
      </c>
      <c r="AV300" s="14">
        <v>6802.8069999999998</v>
      </c>
      <c r="AW300" s="14">
        <v>6924.277</v>
      </c>
      <c r="AX300" s="14">
        <v>6574.96</v>
      </c>
      <c r="AY300" s="14">
        <v>6382.1710000000003</v>
      </c>
      <c r="AZ300" s="14">
        <v>5708.6049999999996</v>
      </c>
      <c r="BA300" s="14">
        <v>5448.1149999999998</v>
      </c>
      <c r="BB300" s="14">
        <v>5031.741</v>
      </c>
      <c r="BC300" s="14">
        <v>3776.1559999999999</v>
      </c>
      <c r="BD300" s="14">
        <v>2770.636</v>
      </c>
      <c r="BE300" s="14">
        <v>2368.2730000000001</v>
      </c>
      <c r="BF300" s="14">
        <v>6401.2219999999998</v>
      </c>
      <c r="BG300" s="14">
        <v>71.621949999999998</v>
      </c>
      <c r="BH300" s="14">
        <v>70.28049</v>
      </c>
      <c r="BI300" s="14">
        <v>68.890240000000006</v>
      </c>
      <c r="BJ300" s="14">
        <v>67.5</v>
      </c>
      <c r="BK300" s="14">
        <v>66.463419999999999</v>
      </c>
      <c r="BL300" s="14">
        <v>65.878050000000002</v>
      </c>
      <c r="BM300" s="14">
        <v>65.402439999999999</v>
      </c>
      <c r="BN300" s="14">
        <v>66.896339999999995</v>
      </c>
      <c r="BO300" s="14">
        <v>71.25</v>
      </c>
      <c r="BP300" s="14">
        <v>76.042689999999993</v>
      </c>
      <c r="BQ300" s="14">
        <v>80.646339999999995</v>
      </c>
      <c r="BR300" s="14">
        <v>85.237809999999996</v>
      </c>
      <c r="BS300" s="14">
        <v>88.859759999999994</v>
      </c>
      <c r="BT300" s="14">
        <v>91.945120000000003</v>
      </c>
      <c r="BU300" s="14">
        <v>92.96951</v>
      </c>
      <c r="BV300" s="14">
        <v>92.957310000000007</v>
      </c>
      <c r="BW300" s="14">
        <v>92.408540000000002</v>
      </c>
      <c r="BX300" s="14">
        <v>91.054879999999997</v>
      </c>
      <c r="BY300" s="14">
        <v>87.75</v>
      </c>
      <c r="BZ300" s="14">
        <v>82.743899999999996</v>
      </c>
      <c r="CA300" s="14">
        <v>79.335369999999998</v>
      </c>
      <c r="CB300" s="14">
        <v>76.591459999999998</v>
      </c>
      <c r="CC300" s="14">
        <v>74.402439999999999</v>
      </c>
      <c r="CD300" s="14">
        <v>72.78049</v>
      </c>
      <c r="CE300" s="14">
        <v>3598.86</v>
      </c>
      <c r="CF300" s="14">
        <v>3302.7660000000001</v>
      </c>
      <c r="CG300" s="14">
        <v>2945.5889999999999</v>
      </c>
      <c r="CH300" s="14">
        <v>2809.2759999999998</v>
      </c>
      <c r="CI300" s="14">
        <v>2643.6329999999998</v>
      </c>
      <c r="CJ300" s="14">
        <v>1992.3710000000001</v>
      </c>
      <c r="CK300" s="14">
        <v>8641.2170000000006</v>
      </c>
      <c r="CL300" s="14">
        <v>3308.9209999999998</v>
      </c>
      <c r="CM300" s="14">
        <v>1969.8720000000001</v>
      </c>
      <c r="CN300" s="14">
        <v>3202.5659999999998</v>
      </c>
      <c r="CO300" s="14">
        <v>8645.7019999999993</v>
      </c>
      <c r="CP300" s="14">
        <v>2599.652</v>
      </c>
      <c r="CQ300" s="14">
        <v>2578.4409999999998</v>
      </c>
      <c r="CR300" s="14">
        <v>2707.2530000000002</v>
      </c>
      <c r="CS300" s="14">
        <v>3188.1060000000002</v>
      </c>
      <c r="CT300" s="14">
        <v>2602.5300000000002</v>
      </c>
      <c r="CU300" s="14">
        <v>2526.0749999999998</v>
      </c>
      <c r="CV300" s="14">
        <v>2282.5210000000002</v>
      </c>
      <c r="CW300" s="14">
        <v>1826.8820000000001</v>
      </c>
      <c r="CX300" s="14">
        <v>2351.317</v>
      </c>
      <c r="CY300" s="14">
        <v>18120.47</v>
      </c>
      <c r="CZ300" s="14">
        <v>15839.38</v>
      </c>
      <c r="DA300" s="14">
        <v>20594.39</v>
      </c>
      <c r="DB300" s="14">
        <v>14814.58</v>
      </c>
      <c r="DC300" s="14">
        <v>1706.7270000000001</v>
      </c>
      <c r="DD300" s="14">
        <v>16</v>
      </c>
      <c r="DE300" s="14">
        <v>19</v>
      </c>
      <c r="DF300" s="27">
        <f t="shared" ca="1" si="4"/>
        <v>1040.2512499999993</v>
      </c>
      <c r="DG300" s="14">
        <v>0</v>
      </c>
      <c r="DH300" s="14"/>
      <c r="DI300" s="14"/>
      <c r="DJ300" s="14"/>
      <c r="DK300" s="14"/>
      <c r="DL300" s="14"/>
      <c r="DM300" s="14"/>
      <c r="DN300" s="14"/>
      <c r="DO300" s="14"/>
      <c r="DP300" s="14"/>
      <c r="DQ300" s="14"/>
      <c r="DR300" s="14"/>
      <c r="DS300" s="14"/>
      <c r="DT300" s="14"/>
      <c r="DU300" s="14"/>
      <c r="DV300" s="14"/>
      <c r="DW300" s="14"/>
      <c r="DX300" s="14"/>
      <c r="DY300" s="14"/>
      <c r="DZ300" s="14"/>
      <c r="EA300" s="14"/>
    </row>
    <row r="301" spans="1:131" x14ac:dyDescent="0.25">
      <c r="A301" s="14" t="s">
        <v>64</v>
      </c>
      <c r="B301" s="14" t="s">
        <v>63</v>
      </c>
      <c r="C301" s="14" t="s">
        <v>63</v>
      </c>
      <c r="D301" s="14" t="s">
        <v>63</v>
      </c>
      <c r="E301" s="14" t="s">
        <v>63</v>
      </c>
      <c r="F301" s="14" t="s">
        <v>127</v>
      </c>
      <c r="G301" s="14" t="s">
        <v>191</v>
      </c>
      <c r="H301" s="1">
        <v>42258</v>
      </c>
      <c r="I301" s="14">
        <v>2107.6909999999998</v>
      </c>
      <c r="J301" s="14">
        <v>2037.702</v>
      </c>
      <c r="K301" s="14">
        <v>1877.4369999999999</v>
      </c>
      <c r="L301" s="14">
        <v>1916.3130000000001</v>
      </c>
      <c r="M301" s="14">
        <v>1919.461</v>
      </c>
      <c r="N301" s="14">
        <v>2313.7719999999999</v>
      </c>
      <c r="O301" s="14">
        <v>3051.0450000000001</v>
      </c>
      <c r="P301" s="14">
        <v>3718.904</v>
      </c>
      <c r="Q301" s="14">
        <v>3956.6950000000002</v>
      </c>
      <c r="R301" s="14">
        <v>4833.973</v>
      </c>
      <c r="S301" s="14">
        <v>5628.5720000000001</v>
      </c>
      <c r="T301" s="14">
        <v>6001.4129999999996</v>
      </c>
      <c r="U301" s="14">
        <v>6265.8419999999996</v>
      </c>
      <c r="V301" s="14">
        <v>6419.5050000000001</v>
      </c>
      <c r="W301" s="14">
        <v>6294.4059999999999</v>
      </c>
      <c r="X301" s="14">
        <v>5408.5050000000001</v>
      </c>
      <c r="Y301" s="14">
        <v>5722.2719999999999</v>
      </c>
      <c r="Z301" s="14">
        <v>5408.86</v>
      </c>
      <c r="AA301" s="14">
        <v>5376.8180000000002</v>
      </c>
      <c r="AB301" s="14">
        <v>5432.1790000000001</v>
      </c>
      <c r="AC301" s="14">
        <v>5222.1949999999997</v>
      </c>
      <c r="AD301" s="14">
        <v>3988.9870000000001</v>
      </c>
      <c r="AE301" s="14">
        <v>2621.2170000000001</v>
      </c>
      <c r="AF301" s="14">
        <v>2197.89</v>
      </c>
      <c r="AG301" s="14">
        <v>5479.1139999999996</v>
      </c>
      <c r="AH301" s="14">
        <v>1946.807</v>
      </c>
      <c r="AI301" s="14">
        <v>2059.1840000000002</v>
      </c>
      <c r="AJ301" s="14">
        <v>1836.9069999999999</v>
      </c>
      <c r="AK301" s="14">
        <v>1866.2080000000001</v>
      </c>
      <c r="AL301" s="14">
        <v>1893.4449999999999</v>
      </c>
      <c r="AM301" s="14">
        <v>2349.02</v>
      </c>
      <c r="AN301" s="14">
        <v>3053.4850000000001</v>
      </c>
      <c r="AO301" s="14">
        <v>3719.877</v>
      </c>
      <c r="AP301" s="14">
        <v>3887.6210000000001</v>
      </c>
      <c r="AQ301" s="14">
        <v>4813.7</v>
      </c>
      <c r="AR301" s="14">
        <v>5621.6270000000004</v>
      </c>
      <c r="AS301" s="14">
        <v>6031.384</v>
      </c>
      <c r="AT301" s="14">
        <v>6301.8149999999996</v>
      </c>
      <c r="AU301" s="14">
        <v>6512.7780000000002</v>
      </c>
      <c r="AV301" s="14">
        <v>6501.268</v>
      </c>
      <c r="AW301" s="14">
        <v>6630.6390000000001</v>
      </c>
      <c r="AX301" s="14">
        <v>6619.5529999999999</v>
      </c>
      <c r="AY301" s="14">
        <v>6255.701</v>
      </c>
      <c r="AZ301" s="14">
        <v>5706.0519999999997</v>
      </c>
      <c r="BA301" s="14">
        <v>5472.2690000000002</v>
      </c>
      <c r="BB301" s="14">
        <v>5204.6710000000003</v>
      </c>
      <c r="BC301" s="14">
        <v>3884.2139999999999</v>
      </c>
      <c r="BD301" s="14">
        <v>2664.114</v>
      </c>
      <c r="BE301" s="14">
        <v>2366.971</v>
      </c>
      <c r="BF301" s="14">
        <v>6296.8140000000003</v>
      </c>
      <c r="BG301" s="14">
        <v>71.463419999999999</v>
      </c>
      <c r="BH301" s="14">
        <v>70.256100000000004</v>
      </c>
      <c r="BI301" s="14">
        <v>68.908540000000002</v>
      </c>
      <c r="BJ301" s="14">
        <v>67.810969999999998</v>
      </c>
      <c r="BK301" s="14">
        <v>66.847560000000001</v>
      </c>
      <c r="BL301" s="14">
        <v>66.756100000000004</v>
      </c>
      <c r="BM301" s="14">
        <v>66.097560000000001</v>
      </c>
      <c r="BN301" s="14">
        <v>66.182929999999999</v>
      </c>
      <c r="BO301" s="14">
        <v>68.884150000000005</v>
      </c>
      <c r="BP301" s="14">
        <v>72.774389999999997</v>
      </c>
      <c r="BQ301" s="14">
        <v>76.957310000000007</v>
      </c>
      <c r="BR301" s="14">
        <v>80.676829999999995</v>
      </c>
      <c r="BS301" s="14">
        <v>84.329269999999994</v>
      </c>
      <c r="BT301" s="14">
        <v>87.25</v>
      </c>
      <c r="BU301" s="14">
        <v>88.579269999999994</v>
      </c>
      <c r="BV301" s="14">
        <v>89.829269999999994</v>
      </c>
      <c r="BW301" s="14">
        <v>89.323170000000005</v>
      </c>
      <c r="BX301" s="14">
        <v>87.743899999999996</v>
      </c>
      <c r="BY301" s="14">
        <v>84.146339999999995</v>
      </c>
      <c r="BZ301" s="14">
        <v>79.804879999999997</v>
      </c>
      <c r="CA301" s="14">
        <v>76.524389999999997</v>
      </c>
      <c r="CB301" s="14">
        <v>73.737809999999996</v>
      </c>
      <c r="CC301" s="14">
        <v>71.506100000000004</v>
      </c>
      <c r="CD301" s="14">
        <v>69.841459999999998</v>
      </c>
      <c r="CE301" s="14">
        <v>9734.5840000000007</v>
      </c>
      <c r="CF301" s="14">
        <v>6783.9049999999997</v>
      </c>
      <c r="CG301" s="14">
        <v>6320.3969999999999</v>
      </c>
      <c r="CH301" s="14">
        <v>6251.3559999999998</v>
      </c>
      <c r="CI301" s="14">
        <v>6019.6049999999996</v>
      </c>
      <c r="CJ301" s="14">
        <v>4703.2659999999996</v>
      </c>
      <c r="CK301" s="14">
        <v>20494.84</v>
      </c>
      <c r="CL301" s="14">
        <v>7399.8419999999996</v>
      </c>
      <c r="CM301" s="14">
        <v>3357.24</v>
      </c>
      <c r="CN301" s="14">
        <v>5725.8540000000003</v>
      </c>
      <c r="CO301" s="14">
        <v>18400.830000000002</v>
      </c>
      <c r="CP301" s="14">
        <v>3707.68</v>
      </c>
      <c r="CQ301" s="14">
        <v>3244.4780000000001</v>
      </c>
      <c r="CR301" s="14">
        <v>3112.681</v>
      </c>
      <c r="CS301" s="14">
        <v>4074.453</v>
      </c>
      <c r="CT301" s="14">
        <v>3255.0340000000001</v>
      </c>
      <c r="CU301" s="14">
        <v>3490.1990000000001</v>
      </c>
      <c r="CV301" s="14">
        <v>3061.0210000000002</v>
      </c>
      <c r="CW301" s="14">
        <v>2571.9059999999999</v>
      </c>
      <c r="CX301" s="14">
        <v>3052.6869999999999</v>
      </c>
      <c r="CY301" s="14">
        <v>39526.879999999997</v>
      </c>
      <c r="CZ301" s="14">
        <v>34324.49</v>
      </c>
      <c r="DA301" s="14">
        <v>45385</v>
      </c>
      <c r="DB301" s="14">
        <v>31684.85</v>
      </c>
      <c r="DC301" s="14">
        <v>2235.5439999999999</v>
      </c>
      <c r="DD301" s="14">
        <v>16</v>
      </c>
      <c r="DE301" s="14">
        <v>19</v>
      </c>
      <c r="DF301" s="27">
        <f t="shared" ca="1" si="4"/>
        <v>1022.6765000000005</v>
      </c>
      <c r="DG301" s="14">
        <v>0</v>
      </c>
      <c r="DH301" s="14"/>
      <c r="DI301" s="14"/>
      <c r="DJ301" s="14"/>
      <c r="DK301" s="14"/>
      <c r="DL301" s="14"/>
      <c r="DM301" s="14"/>
      <c r="DN301" s="14"/>
      <c r="DO301" s="14"/>
      <c r="DP301" s="14"/>
      <c r="DQ301" s="14"/>
      <c r="DR301" s="14"/>
      <c r="DS301" s="14"/>
      <c r="DT301" s="14"/>
      <c r="DU301" s="14"/>
      <c r="DV301" s="14"/>
      <c r="DW301" s="14"/>
      <c r="DX301" s="14"/>
      <c r="DY301" s="14"/>
      <c r="DZ301" s="14"/>
      <c r="EA301" s="14"/>
    </row>
    <row r="302" spans="1:131" x14ac:dyDescent="0.25">
      <c r="A302" s="14" t="s">
        <v>64</v>
      </c>
      <c r="B302" s="14" t="s">
        <v>63</v>
      </c>
      <c r="C302" s="14" t="s">
        <v>63</v>
      </c>
      <c r="D302" s="14" t="s">
        <v>63</v>
      </c>
      <c r="E302" s="14" t="s">
        <v>63</v>
      </c>
      <c r="F302" s="14" t="s">
        <v>127</v>
      </c>
      <c r="G302" s="14" t="s">
        <v>191</v>
      </c>
      <c r="H302" s="1" t="s">
        <v>181</v>
      </c>
      <c r="I302" s="14">
        <v>1955.231</v>
      </c>
      <c r="J302" s="14">
        <v>1905.653</v>
      </c>
      <c r="K302" s="14">
        <v>1852.45</v>
      </c>
      <c r="L302" s="14">
        <v>1841.6849999999999</v>
      </c>
      <c r="M302" s="14">
        <v>1868.22</v>
      </c>
      <c r="N302" s="14">
        <v>2041.856</v>
      </c>
      <c r="O302" s="14">
        <v>2545.1790000000001</v>
      </c>
      <c r="P302" s="14">
        <v>3125.837</v>
      </c>
      <c r="Q302" s="14">
        <v>3505.482</v>
      </c>
      <c r="R302" s="14">
        <v>4064.1309999999999</v>
      </c>
      <c r="S302" s="14">
        <v>4747.53</v>
      </c>
      <c r="T302" s="14">
        <v>4977.3969999999999</v>
      </c>
      <c r="U302" s="14">
        <v>5117.5959999999995</v>
      </c>
      <c r="V302" s="14">
        <v>5309.9979999999996</v>
      </c>
      <c r="W302" s="14">
        <v>5178.3450000000003</v>
      </c>
      <c r="X302" s="14">
        <v>4328.0600000000004</v>
      </c>
      <c r="Y302" s="14">
        <v>4345.6260000000002</v>
      </c>
      <c r="Z302" s="14">
        <v>4160.1670000000004</v>
      </c>
      <c r="AA302" s="14">
        <v>4087.944</v>
      </c>
      <c r="AB302" s="14">
        <v>4116.9560000000001</v>
      </c>
      <c r="AC302" s="14">
        <v>4093.1460000000002</v>
      </c>
      <c r="AD302" s="14">
        <v>3299.6410000000001</v>
      </c>
      <c r="AE302" s="14">
        <v>2444.4029999999998</v>
      </c>
      <c r="AF302" s="14">
        <v>2124.1570000000002</v>
      </c>
      <c r="AG302" s="14">
        <v>4230.4489999999996</v>
      </c>
      <c r="AH302" s="14">
        <v>1935.9359999999999</v>
      </c>
      <c r="AI302" s="14">
        <v>1872.5150000000001</v>
      </c>
      <c r="AJ302" s="14">
        <v>1797.952</v>
      </c>
      <c r="AK302" s="14">
        <v>1783.1389999999999</v>
      </c>
      <c r="AL302" s="14">
        <v>1826.327</v>
      </c>
      <c r="AM302" s="14">
        <v>2050.3200000000002</v>
      </c>
      <c r="AN302" s="14">
        <v>2531.0720000000001</v>
      </c>
      <c r="AO302" s="14">
        <v>3137.1210000000001</v>
      </c>
      <c r="AP302" s="14">
        <v>3498.634</v>
      </c>
      <c r="AQ302" s="14">
        <v>4066.9450000000002</v>
      </c>
      <c r="AR302" s="14">
        <v>4723.8760000000002</v>
      </c>
      <c r="AS302" s="14">
        <v>4997.1850000000004</v>
      </c>
      <c r="AT302" s="14">
        <v>5116.5910000000003</v>
      </c>
      <c r="AU302" s="14">
        <v>5315.7389999999996</v>
      </c>
      <c r="AV302" s="14">
        <v>5297.1589999999997</v>
      </c>
      <c r="AW302" s="14">
        <v>5200.3879999999999</v>
      </c>
      <c r="AX302" s="14">
        <v>5024.5200000000004</v>
      </c>
      <c r="AY302" s="14">
        <v>4806.8100000000004</v>
      </c>
      <c r="AZ302" s="14">
        <v>4478.1679999999997</v>
      </c>
      <c r="BA302" s="14">
        <v>4214.9939999999997</v>
      </c>
      <c r="BB302" s="14">
        <v>4093.884</v>
      </c>
      <c r="BC302" s="14">
        <v>3290.9940000000001</v>
      </c>
      <c r="BD302" s="14">
        <v>2489.5880000000002</v>
      </c>
      <c r="BE302" s="14">
        <v>2180.62</v>
      </c>
      <c r="BF302" s="14">
        <v>4877.4189999999999</v>
      </c>
      <c r="BG302" s="14">
        <v>69.828479999999999</v>
      </c>
      <c r="BH302" s="14">
        <v>68.569190000000006</v>
      </c>
      <c r="BI302" s="14">
        <v>67.353290000000001</v>
      </c>
      <c r="BJ302" s="14">
        <v>66.257149999999996</v>
      </c>
      <c r="BK302" s="14">
        <v>65.263440000000003</v>
      </c>
      <c r="BL302" s="14">
        <v>64.582279999999997</v>
      </c>
      <c r="BM302" s="14">
        <v>64.55077</v>
      </c>
      <c r="BN302" s="14">
        <v>66.503519999999995</v>
      </c>
      <c r="BO302" s="14">
        <v>70.152370000000005</v>
      </c>
      <c r="BP302" s="14">
        <v>74.21754</v>
      </c>
      <c r="BQ302" s="14">
        <v>78.394000000000005</v>
      </c>
      <c r="BR302" s="14">
        <v>82.224519999999998</v>
      </c>
      <c r="BS302" s="14">
        <v>85.305310000000006</v>
      </c>
      <c r="BT302" s="14">
        <v>87.734620000000007</v>
      </c>
      <c r="BU302" s="14">
        <v>89.2273</v>
      </c>
      <c r="BV302" s="14">
        <v>89.960610000000003</v>
      </c>
      <c r="BW302" s="14">
        <v>89.661010000000005</v>
      </c>
      <c r="BX302" s="14">
        <v>88.427430000000001</v>
      </c>
      <c r="BY302" s="14">
        <v>85.776330000000002</v>
      </c>
      <c r="BZ302" s="14">
        <v>81.783640000000005</v>
      </c>
      <c r="CA302" s="14">
        <v>77.853359999999995</v>
      </c>
      <c r="CB302" s="14">
        <v>75.048169999999999</v>
      </c>
      <c r="CC302" s="14">
        <v>72.808840000000004</v>
      </c>
      <c r="CD302" s="14">
        <v>71.230639999999994</v>
      </c>
      <c r="CE302" s="14">
        <v>178.4331</v>
      </c>
      <c r="CF302" s="14">
        <v>160.9547</v>
      </c>
      <c r="CG302" s="14">
        <v>147.0067</v>
      </c>
      <c r="CH302" s="14">
        <v>142.99690000000001</v>
      </c>
      <c r="CI302" s="14">
        <v>126.6951</v>
      </c>
      <c r="CJ302" s="14">
        <v>106.38630000000001</v>
      </c>
      <c r="CK302" s="14">
        <v>204.8475</v>
      </c>
      <c r="CL302" s="14">
        <v>117.4455</v>
      </c>
      <c r="CM302" s="14">
        <v>111.8605</v>
      </c>
      <c r="CN302" s="14">
        <v>157.51939999999999</v>
      </c>
      <c r="CO302" s="14">
        <v>279.67919999999998</v>
      </c>
      <c r="CP302" s="14">
        <v>205.87690000000001</v>
      </c>
      <c r="CQ302" s="14">
        <v>213.0103</v>
      </c>
      <c r="CR302" s="14">
        <v>209.6987</v>
      </c>
      <c r="CS302" s="14">
        <v>212.74299999999999</v>
      </c>
      <c r="CT302" s="14">
        <v>195.51499999999999</v>
      </c>
      <c r="CU302" s="14">
        <v>172.68780000000001</v>
      </c>
      <c r="CV302" s="14">
        <v>160.38550000000001</v>
      </c>
      <c r="CW302" s="14">
        <v>148.1146</v>
      </c>
      <c r="CX302" s="14">
        <v>161.58029999999999</v>
      </c>
      <c r="CY302" s="14">
        <v>449.44830000000002</v>
      </c>
      <c r="CZ302" s="14">
        <v>410.9905</v>
      </c>
      <c r="DA302" s="14">
        <v>489.55799999999999</v>
      </c>
      <c r="DB302" s="14">
        <v>392.85820000000001</v>
      </c>
      <c r="DC302" s="14">
        <v>127.575</v>
      </c>
      <c r="DD302" s="14">
        <v>16</v>
      </c>
      <c r="DE302" s="14">
        <v>19</v>
      </c>
      <c r="DF302" s="27">
        <f t="shared" ca="1" si="4"/>
        <v>851.76999999999953</v>
      </c>
      <c r="DG302" s="14">
        <v>0</v>
      </c>
      <c r="DH302" s="14"/>
      <c r="DI302" s="14"/>
      <c r="DJ302" s="14"/>
      <c r="DK302" s="14"/>
      <c r="DL302" s="14"/>
      <c r="DM302" s="14"/>
      <c r="DN302" s="14"/>
      <c r="DO302" s="14"/>
      <c r="DP302" s="14"/>
      <c r="DQ302" s="14"/>
      <c r="DR302" s="14"/>
      <c r="DS302" s="14"/>
      <c r="DT302" s="14"/>
      <c r="DU302" s="14"/>
      <c r="DV302" s="14"/>
      <c r="DW302" s="14"/>
      <c r="DX302" s="14"/>
      <c r="DY302" s="14"/>
      <c r="DZ302" s="14"/>
      <c r="EA302" s="14"/>
    </row>
    <row r="303" spans="1:131" x14ac:dyDescent="0.25">
      <c r="A303" s="14" t="s">
        <v>64</v>
      </c>
      <c r="B303" s="14" t="s">
        <v>63</v>
      </c>
      <c r="C303" s="14" t="s">
        <v>63</v>
      </c>
      <c r="D303" s="14" t="s">
        <v>63</v>
      </c>
      <c r="E303" s="14" t="s">
        <v>63</v>
      </c>
      <c r="F303" s="14" t="s">
        <v>127</v>
      </c>
      <c r="G303" s="14" t="s">
        <v>192</v>
      </c>
      <c r="H303" s="1">
        <v>42163</v>
      </c>
      <c r="I303" s="14">
        <v>7980.2629999999999</v>
      </c>
      <c r="J303" s="14">
        <v>7372.598</v>
      </c>
      <c r="K303" s="14">
        <v>7164.67</v>
      </c>
      <c r="L303" s="14">
        <v>7376.8130000000001</v>
      </c>
      <c r="M303" s="14">
        <v>7854.5649999999996</v>
      </c>
      <c r="N303" s="14">
        <v>8431.6939999999995</v>
      </c>
      <c r="O303" s="14">
        <v>9500.2530000000006</v>
      </c>
      <c r="P303" s="14">
        <v>11384.45</v>
      </c>
      <c r="Q303" s="14">
        <v>13273.43</v>
      </c>
      <c r="R303" s="14">
        <v>14750.41</v>
      </c>
      <c r="S303" s="14">
        <v>15745.17</v>
      </c>
      <c r="T303" s="14">
        <v>16512.2</v>
      </c>
      <c r="U303" s="14">
        <v>17109.509999999998</v>
      </c>
      <c r="V303" s="14">
        <v>17817.5</v>
      </c>
      <c r="W303" s="14">
        <v>18242.8</v>
      </c>
      <c r="X303" s="14">
        <v>14565.97</v>
      </c>
      <c r="Y303" s="14">
        <v>15762.07</v>
      </c>
      <c r="Z303" s="14">
        <v>15949.24</v>
      </c>
      <c r="AA303" s="14">
        <v>15853.07</v>
      </c>
      <c r="AB303" s="14">
        <v>18384.849999999999</v>
      </c>
      <c r="AC303" s="14">
        <v>18567.59</v>
      </c>
      <c r="AD303" s="14">
        <v>15964</v>
      </c>
      <c r="AE303" s="14">
        <v>12308.97</v>
      </c>
      <c r="AF303" s="14">
        <v>10662.15</v>
      </c>
      <c r="AG303" s="14">
        <v>15532.59</v>
      </c>
      <c r="AH303" s="14">
        <v>8082.5129999999999</v>
      </c>
      <c r="AI303" s="14">
        <v>7473.5659999999998</v>
      </c>
      <c r="AJ303" s="14">
        <v>7268.7020000000002</v>
      </c>
      <c r="AK303" s="14">
        <v>7353.192</v>
      </c>
      <c r="AL303" s="14">
        <v>7836.46</v>
      </c>
      <c r="AM303" s="14">
        <v>8442.8809999999994</v>
      </c>
      <c r="AN303" s="14">
        <v>9475.7170000000006</v>
      </c>
      <c r="AO303" s="14">
        <v>11338.99</v>
      </c>
      <c r="AP303" s="14">
        <v>13310.17</v>
      </c>
      <c r="AQ303" s="14">
        <v>14778.74</v>
      </c>
      <c r="AR303" s="14">
        <v>15720.38</v>
      </c>
      <c r="AS303" s="14">
        <v>16390.419999999998</v>
      </c>
      <c r="AT303" s="14">
        <v>17015.650000000001</v>
      </c>
      <c r="AU303" s="14">
        <v>17657.77</v>
      </c>
      <c r="AV303" s="14">
        <v>17928.349999999999</v>
      </c>
      <c r="AW303" s="14">
        <v>18295.37</v>
      </c>
      <c r="AX303" s="14">
        <v>18668.32</v>
      </c>
      <c r="AY303" s="14">
        <v>18681.099999999999</v>
      </c>
      <c r="AZ303" s="14">
        <v>18323.189999999999</v>
      </c>
      <c r="BA303" s="14">
        <v>18106</v>
      </c>
      <c r="BB303" s="14">
        <v>18078.580000000002</v>
      </c>
      <c r="BC303" s="14">
        <v>15672.61</v>
      </c>
      <c r="BD303" s="14">
        <v>12226.27</v>
      </c>
      <c r="BE303" s="14">
        <v>10588.36</v>
      </c>
      <c r="BF303" s="14">
        <v>18500.349999999999</v>
      </c>
      <c r="BG303" s="14">
        <v>70.044749999999993</v>
      </c>
      <c r="BH303" s="14">
        <v>68.916340000000005</v>
      </c>
      <c r="BI303" s="14">
        <v>67.719840000000005</v>
      </c>
      <c r="BJ303" s="14">
        <v>66.904669999999996</v>
      </c>
      <c r="BK303" s="14">
        <v>65.9358</v>
      </c>
      <c r="BL303" s="14">
        <v>65.011669999999995</v>
      </c>
      <c r="BM303" s="14">
        <v>65.883269999999996</v>
      </c>
      <c r="BN303" s="14">
        <v>69.424130000000005</v>
      </c>
      <c r="BO303" s="14">
        <v>73.501949999999994</v>
      </c>
      <c r="BP303" s="14">
        <v>77.780159999999995</v>
      </c>
      <c r="BQ303" s="14">
        <v>82.319069999999996</v>
      </c>
      <c r="BR303" s="14">
        <v>86.208169999999996</v>
      </c>
      <c r="BS303" s="14">
        <v>88.750979999999998</v>
      </c>
      <c r="BT303" s="14">
        <v>91.474710000000002</v>
      </c>
      <c r="BU303" s="14">
        <v>93.826849999999993</v>
      </c>
      <c r="BV303" s="14">
        <v>94.885220000000004</v>
      </c>
      <c r="BW303" s="14">
        <v>95.394940000000005</v>
      </c>
      <c r="BX303" s="14">
        <v>94.988330000000005</v>
      </c>
      <c r="BY303" s="14">
        <v>93.106999999999999</v>
      </c>
      <c r="BZ303" s="14">
        <v>89.26849</v>
      </c>
      <c r="CA303" s="14">
        <v>84.363820000000004</v>
      </c>
      <c r="CB303" s="14">
        <v>80.573930000000004</v>
      </c>
      <c r="CC303" s="14">
        <v>77.661479999999997</v>
      </c>
      <c r="CD303" s="14">
        <v>75.708169999999996</v>
      </c>
      <c r="CE303" s="14">
        <v>2411.7750000000001</v>
      </c>
      <c r="CF303" s="14">
        <v>2249.9830000000002</v>
      </c>
      <c r="CG303" s="14">
        <v>2092.5949999999998</v>
      </c>
      <c r="CH303" s="14">
        <v>2074.7310000000002</v>
      </c>
      <c r="CI303" s="14">
        <v>1868.4860000000001</v>
      </c>
      <c r="CJ303" s="14">
        <v>1614.412</v>
      </c>
      <c r="CK303" s="14">
        <v>1540.854</v>
      </c>
      <c r="CL303" s="14">
        <v>1683.663</v>
      </c>
      <c r="CM303" s="14">
        <v>2136.7849999999999</v>
      </c>
      <c r="CN303" s="14">
        <v>2481.2930000000001</v>
      </c>
      <c r="CO303" s="14">
        <v>3333.1880000000001</v>
      </c>
      <c r="CP303" s="14">
        <v>3231.473</v>
      </c>
      <c r="CQ303" s="14">
        <v>3586.28</v>
      </c>
      <c r="CR303" s="14">
        <v>3840.5050000000001</v>
      </c>
      <c r="CS303" s="14">
        <v>4127.1549999999997</v>
      </c>
      <c r="CT303" s="14">
        <v>4480.3580000000002</v>
      </c>
      <c r="CU303" s="14">
        <v>4899.2820000000002</v>
      </c>
      <c r="CV303" s="14">
        <v>5206.7860000000001</v>
      </c>
      <c r="CW303" s="14">
        <v>5552.5969999999998</v>
      </c>
      <c r="CX303" s="14">
        <v>6951.4719999999998</v>
      </c>
      <c r="CY303" s="14">
        <v>7588.6970000000001</v>
      </c>
      <c r="CZ303" s="14">
        <v>6737.94</v>
      </c>
      <c r="DA303" s="14">
        <v>5226.2190000000001</v>
      </c>
      <c r="DB303" s="14">
        <v>5426.8410000000003</v>
      </c>
      <c r="DC303" s="14">
        <v>3766.2719999999999</v>
      </c>
      <c r="DD303" s="14">
        <v>16</v>
      </c>
      <c r="DE303" s="14">
        <v>19</v>
      </c>
      <c r="DF303" s="27">
        <f t="shared" ca="1" si="4"/>
        <v>2860.6975000000002</v>
      </c>
      <c r="DG303" s="14">
        <v>0</v>
      </c>
      <c r="DH303" s="14"/>
      <c r="DI303" s="14"/>
      <c r="DJ303" s="14"/>
      <c r="DK303" s="14"/>
      <c r="DL303" s="14"/>
      <c r="DM303" s="14"/>
      <c r="DN303" s="14"/>
      <c r="DO303" s="14"/>
      <c r="DP303" s="14"/>
      <c r="DQ303" s="14"/>
      <c r="DR303" s="14"/>
      <c r="DS303" s="14"/>
      <c r="DT303" s="14"/>
      <c r="DU303" s="14"/>
      <c r="DV303" s="14"/>
      <c r="DW303" s="14"/>
      <c r="DX303" s="14"/>
      <c r="DY303" s="14"/>
      <c r="DZ303" s="14"/>
      <c r="EA303" s="14"/>
    </row>
    <row r="304" spans="1:131" x14ac:dyDescent="0.25">
      <c r="A304" s="14" t="s">
        <v>64</v>
      </c>
      <c r="B304" s="14" t="s">
        <v>63</v>
      </c>
      <c r="C304" s="14" t="s">
        <v>63</v>
      </c>
      <c r="D304" s="14" t="s">
        <v>63</v>
      </c>
      <c r="E304" s="14" t="s">
        <v>63</v>
      </c>
      <c r="F304" s="14" t="s">
        <v>127</v>
      </c>
      <c r="G304" s="14" t="s">
        <v>192</v>
      </c>
      <c r="H304" s="1">
        <v>42164</v>
      </c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  <c r="CW304" s="14"/>
      <c r="CX304" s="14"/>
      <c r="CY304" s="14"/>
      <c r="CZ304" s="14"/>
      <c r="DD304" s="14">
        <v>15</v>
      </c>
      <c r="DE304" s="14">
        <v>18</v>
      </c>
      <c r="DF304" s="27">
        <f t="shared" ca="1" si="4"/>
        <v>0</v>
      </c>
      <c r="DG304" s="14">
        <v>1</v>
      </c>
      <c r="DH304" s="14"/>
      <c r="DI304" s="14"/>
      <c r="DJ304" s="14"/>
      <c r="DK304" s="14"/>
      <c r="DL304" s="14"/>
      <c r="DM304" s="14"/>
      <c r="DN304" s="14"/>
      <c r="DO304" s="14"/>
      <c r="DP304" s="14"/>
      <c r="DQ304" s="14"/>
      <c r="DR304" s="14"/>
      <c r="DS304" s="14"/>
      <c r="DT304" s="14"/>
      <c r="DU304" s="14"/>
      <c r="DV304" s="14"/>
      <c r="DW304" s="14"/>
      <c r="DX304" s="14"/>
      <c r="DY304" s="14"/>
      <c r="DZ304" s="14"/>
      <c r="EA304" s="14"/>
    </row>
    <row r="305" spans="1:131" x14ac:dyDescent="0.25">
      <c r="A305" s="14" t="s">
        <v>64</v>
      </c>
      <c r="B305" s="14" t="s">
        <v>63</v>
      </c>
      <c r="C305" s="14" t="s">
        <v>63</v>
      </c>
      <c r="D305" s="14" t="s">
        <v>63</v>
      </c>
      <c r="E305" s="14" t="s">
        <v>63</v>
      </c>
      <c r="F305" s="14" t="s">
        <v>127</v>
      </c>
      <c r="G305" s="14" t="s">
        <v>192</v>
      </c>
      <c r="H305" s="1">
        <v>42164</v>
      </c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  <c r="CW305" s="14"/>
      <c r="CX305" s="14"/>
      <c r="CY305" s="14"/>
      <c r="CZ305" s="14"/>
      <c r="DD305" s="14">
        <v>15</v>
      </c>
      <c r="DE305" s="14">
        <v>19</v>
      </c>
      <c r="DF305" s="27">
        <f t="shared" ca="1" si="4"/>
        <v>0</v>
      </c>
      <c r="DG305" s="14">
        <v>1</v>
      </c>
      <c r="DH305" s="14"/>
      <c r="DI305" s="14"/>
      <c r="DJ305" s="14"/>
      <c r="DK305" s="14"/>
      <c r="DL305" s="14"/>
      <c r="DM305" s="14"/>
      <c r="DN305" s="14"/>
      <c r="DO305" s="14"/>
      <c r="DP305" s="14"/>
      <c r="DQ305" s="14"/>
      <c r="DR305" s="14"/>
      <c r="DS305" s="14"/>
      <c r="DT305" s="14"/>
      <c r="DU305" s="14"/>
      <c r="DV305" s="14"/>
      <c r="DW305" s="14"/>
      <c r="DX305" s="14"/>
      <c r="DY305" s="14"/>
      <c r="DZ305" s="14"/>
      <c r="EA305" s="14"/>
    </row>
    <row r="306" spans="1:131" x14ac:dyDescent="0.25">
      <c r="A306" s="14" t="s">
        <v>64</v>
      </c>
      <c r="B306" s="14" t="s">
        <v>63</v>
      </c>
      <c r="C306" s="14" t="s">
        <v>63</v>
      </c>
      <c r="D306" s="14" t="s">
        <v>63</v>
      </c>
      <c r="E306" s="14" t="s">
        <v>63</v>
      </c>
      <c r="F306" s="14" t="s">
        <v>127</v>
      </c>
      <c r="G306" s="14" t="s">
        <v>192</v>
      </c>
      <c r="H306" s="1">
        <v>42164</v>
      </c>
      <c r="I306" s="14">
        <v>1228.3530000000001</v>
      </c>
      <c r="J306" s="14">
        <v>1039.7449999999999</v>
      </c>
      <c r="K306" s="14">
        <v>958.41800000000001</v>
      </c>
      <c r="L306" s="14">
        <v>946.04</v>
      </c>
      <c r="M306" s="14">
        <v>1005.301</v>
      </c>
      <c r="N306" s="14">
        <v>1038.6849999999999</v>
      </c>
      <c r="O306" s="14">
        <v>1230.777</v>
      </c>
      <c r="P306" s="14">
        <v>1606.0160000000001</v>
      </c>
      <c r="Q306" s="14">
        <v>2046.2070000000001</v>
      </c>
      <c r="R306" s="14">
        <v>2240.2489999999998</v>
      </c>
      <c r="S306" s="14">
        <v>2334.587</v>
      </c>
      <c r="T306" s="14">
        <v>2345.643</v>
      </c>
      <c r="U306" s="14">
        <v>2384.8209999999999</v>
      </c>
      <c r="V306" s="14">
        <v>2438.373</v>
      </c>
      <c r="W306" s="14">
        <v>2669.759</v>
      </c>
      <c r="X306" s="14">
        <v>1963.1859999999999</v>
      </c>
      <c r="Y306" s="14">
        <v>2091.4160000000002</v>
      </c>
      <c r="Z306" s="14">
        <v>2165.029</v>
      </c>
      <c r="AA306" s="14">
        <v>2174.5100000000002</v>
      </c>
      <c r="AB306" s="14">
        <v>2614.7350000000001</v>
      </c>
      <c r="AC306" s="14">
        <v>2633.6060000000002</v>
      </c>
      <c r="AD306" s="14">
        <v>2212.8960000000002</v>
      </c>
      <c r="AE306" s="14">
        <v>1613.7439999999999</v>
      </c>
      <c r="AF306" s="14">
        <v>1362.556</v>
      </c>
      <c r="AG306" s="14">
        <v>2098.5349999999999</v>
      </c>
      <c r="AH306" s="14">
        <v>1150.6120000000001</v>
      </c>
      <c r="AI306" s="14">
        <v>985.08</v>
      </c>
      <c r="AJ306" s="14">
        <v>933.31709999999998</v>
      </c>
      <c r="AK306" s="14">
        <v>944.21720000000005</v>
      </c>
      <c r="AL306" s="14">
        <v>1000.684</v>
      </c>
      <c r="AM306" s="14">
        <v>1029.047</v>
      </c>
      <c r="AN306" s="14">
        <v>1220.6210000000001</v>
      </c>
      <c r="AO306" s="14">
        <v>1593.2149999999999</v>
      </c>
      <c r="AP306" s="14">
        <v>2056.9340000000002</v>
      </c>
      <c r="AQ306" s="14">
        <v>2205.48</v>
      </c>
      <c r="AR306" s="14">
        <v>2357.7910000000002</v>
      </c>
      <c r="AS306" s="14">
        <v>2372.5129999999999</v>
      </c>
      <c r="AT306" s="14">
        <v>2400.4899999999998</v>
      </c>
      <c r="AU306" s="14">
        <v>2429.6190000000001</v>
      </c>
      <c r="AV306" s="14">
        <v>2450.2130000000002</v>
      </c>
      <c r="AW306" s="14">
        <v>2469.5639999999999</v>
      </c>
      <c r="AX306" s="14">
        <v>2476.355</v>
      </c>
      <c r="AY306" s="14">
        <v>2462.4479999999999</v>
      </c>
      <c r="AZ306" s="14">
        <v>2493.654</v>
      </c>
      <c r="BA306" s="14">
        <v>2490.0439999999999</v>
      </c>
      <c r="BB306" s="14">
        <v>2626.2660000000001</v>
      </c>
      <c r="BC306" s="14">
        <v>2247.819</v>
      </c>
      <c r="BD306" s="14">
        <v>1632.201</v>
      </c>
      <c r="BE306" s="14">
        <v>1355.154</v>
      </c>
      <c r="BF306" s="14">
        <v>2480.9549999999999</v>
      </c>
      <c r="BG306" s="14">
        <v>89.9</v>
      </c>
      <c r="BH306" s="14">
        <v>87.071430000000007</v>
      </c>
      <c r="BI306" s="14">
        <v>84.157139999999998</v>
      </c>
      <c r="BJ306" s="14">
        <v>81.742859999999993</v>
      </c>
      <c r="BK306" s="14">
        <v>81.242859999999993</v>
      </c>
      <c r="BL306" s="14">
        <v>79.328580000000002</v>
      </c>
      <c r="BM306" s="14">
        <v>79.657139999999998</v>
      </c>
      <c r="BN306" s="14">
        <v>81.985720000000001</v>
      </c>
      <c r="BO306" s="14">
        <v>83.614289999999997</v>
      </c>
      <c r="BP306" s="14">
        <v>84.028570000000002</v>
      </c>
      <c r="BQ306" s="14">
        <v>85.028570000000002</v>
      </c>
      <c r="BR306" s="14">
        <v>85.828580000000002</v>
      </c>
      <c r="BS306" s="14">
        <v>87.871430000000004</v>
      </c>
      <c r="BT306" s="14">
        <v>89.371430000000004</v>
      </c>
      <c r="BU306" s="14">
        <v>89.371430000000004</v>
      </c>
      <c r="BV306" s="14">
        <v>88.828580000000002</v>
      </c>
      <c r="BW306" s="14">
        <v>88</v>
      </c>
      <c r="BX306" s="14">
        <v>85.957149999999999</v>
      </c>
      <c r="BY306" s="14">
        <v>85.31429</v>
      </c>
      <c r="BZ306" s="14">
        <v>84.942859999999996</v>
      </c>
      <c r="CA306" s="14">
        <v>82.614289999999997</v>
      </c>
      <c r="CB306" s="14">
        <v>80.114289999999997</v>
      </c>
      <c r="CC306" s="14">
        <v>78.785709999999995</v>
      </c>
      <c r="CD306" s="14">
        <v>78.328580000000002</v>
      </c>
      <c r="CE306" s="14">
        <v>545.2953</v>
      </c>
      <c r="CF306" s="14">
        <v>472.63260000000002</v>
      </c>
      <c r="CG306" s="14">
        <v>433.7518</v>
      </c>
      <c r="CH306" s="14">
        <v>410.68079999999998</v>
      </c>
      <c r="CI306" s="14">
        <v>327.51069999999999</v>
      </c>
      <c r="CJ306" s="14">
        <v>298.88940000000002</v>
      </c>
      <c r="CK306" s="14">
        <v>420.73390000000001</v>
      </c>
      <c r="CL306" s="14">
        <v>452.4144</v>
      </c>
      <c r="CM306" s="14">
        <v>503.06880000000001</v>
      </c>
      <c r="CN306" s="14">
        <v>396.63389999999998</v>
      </c>
      <c r="CO306" s="14">
        <v>600.13789999999995</v>
      </c>
      <c r="CP306" s="14">
        <v>308.4008</v>
      </c>
      <c r="CQ306" s="14">
        <v>325.73970000000003</v>
      </c>
      <c r="CR306" s="14">
        <v>376.4359</v>
      </c>
      <c r="CS306" s="14">
        <v>478.22480000000002</v>
      </c>
      <c r="CT306" s="14">
        <v>476.61880000000002</v>
      </c>
      <c r="CU306" s="14">
        <v>473.3655</v>
      </c>
      <c r="CV306" s="14">
        <v>514.3075</v>
      </c>
      <c r="CW306" s="14">
        <v>484.30189999999999</v>
      </c>
      <c r="CX306" s="14">
        <v>790.7414</v>
      </c>
      <c r="CY306" s="14">
        <v>1159.173</v>
      </c>
      <c r="CZ306" s="14">
        <v>914.79939999999999</v>
      </c>
      <c r="DA306" s="14">
        <v>780.35609999999997</v>
      </c>
      <c r="DB306" s="14">
        <v>593.36199999999997</v>
      </c>
      <c r="DC306" s="14">
        <v>365.76350000000002</v>
      </c>
      <c r="DD306" s="14">
        <v>16</v>
      </c>
      <c r="DE306" s="14">
        <v>19</v>
      </c>
      <c r="DF306" s="27">
        <f t="shared" ca="1" si="4"/>
        <v>366.10975000000008</v>
      </c>
      <c r="DG306" s="14">
        <v>0</v>
      </c>
      <c r="DH306" s="14"/>
      <c r="DI306" s="14"/>
      <c r="DJ306" s="14"/>
      <c r="DK306" s="14"/>
      <c r="DL306" s="14"/>
      <c r="DM306" s="14"/>
      <c r="DN306" s="14"/>
      <c r="DO306" s="14"/>
      <c r="DP306" s="14"/>
      <c r="DQ306" s="14"/>
      <c r="DR306" s="14"/>
      <c r="DS306" s="14"/>
      <c r="DT306" s="14"/>
      <c r="DU306" s="14"/>
      <c r="DV306" s="14"/>
      <c r="DW306" s="14"/>
      <c r="DX306" s="14"/>
      <c r="DY306" s="14"/>
      <c r="DZ306" s="14"/>
      <c r="EA306" s="14"/>
    </row>
    <row r="307" spans="1:131" x14ac:dyDescent="0.25">
      <c r="A307" s="14" t="s">
        <v>64</v>
      </c>
      <c r="B307" s="14" t="s">
        <v>63</v>
      </c>
      <c r="C307" s="14" t="s">
        <v>63</v>
      </c>
      <c r="D307" s="14" t="s">
        <v>63</v>
      </c>
      <c r="E307" s="14" t="s">
        <v>63</v>
      </c>
      <c r="F307" s="14" t="s">
        <v>127</v>
      </c>
      <c r="G307" s="14" t="s">
        <v>192</v>
      </c>
      <c r="H307" s="1">
        <v>42167</v>
      </c>
      <c r="I307" s="14">
        <v>9220.5619999999999</v>
      </c>
      <c r="J307" s="14">
        <v>8579.5079999999998</v>
      </c>
      <c r="K307" s="14">
        <v>8292.9130000000005</v>
      </c>
      <c r="L307" s="14">
        <v>8215.5589999999993</v>
      </c>
      <c r="M307" s="14">
        <v>8594.5460000000003</v>
      </c>
      <c r="N307" s="14">
        <v>9230.2960000000003</v>
      </c>
      <c r="O307" s="14">
        <v>10275.82</v>
      </c>
      <c r="P307" s="14">
        <v>11587.47</v>
      </c>
      <c r="Q307" s="14">
        <v>13740.58</v>
      </c>
      <c r="R307" s="14">
        <v>14990.6</v>
      </c>
      <c r="S307" s="14">
        <v>16032.14</v>
      </c>
      <c r="T307" s="14">
        <v>16695.97</v>
      </c>
      <c r="U307" s="14">
        <v>17376.689999999999</v>
      </c>
      <c r="V307" s="14">
        <v>18037.419999999998</v>
      </c>
      <c r="W307" s="14">
        <v>18875.13</v>
      </c>
      <c r="X307" s="14">
        <v>14847.52</v>
      </c>
      <c r="Y307" s="14">
        <v>15564.53</v>
      </c>
      <c r="Z307" s="14">
        <v>15711.72</v>
      </c>
      <c r="AA307" s="14">
        <v>15910.19</v>
      </c>
      <c r="AB307" s="14">
        <v>18557.97</v>
      </c>
      <c r="AC307" s="14">
        <v>18812.55</v>
      </c>
      <c r="AD307" s="14">
        <v>16230.15</v>
      </c>
      <c r="AE307" s="14">
        <v>12480.1</v>
      </c>
      <c r="AF307" s="14">
        <v>10697.81</v>
      </c>
      <c r="AG307" s="14">
        <v>15508.49</v>
      </c>
      <c r="AH307" s="14">
        <v>9332.134</v>
      </c>
      <c r="AI307" s="14">
        <v>8693.7489999999998</v>
      </c>
      <c r="AJ307" s="14">
        <v>8406.01</v>
      </c>
      <c r="AK307" s="14">
        <v>8213.9760000000006</v>
      </c>
      <c r="AL307" s="14">
        <v>8624.348</v>
      </c>
      <c r="AM307" s="14">
        <v>9265.9449999999997</v>
      </c>
      <c r="AN307" s="14">
        <v>10268.73</v>
      </c>
      <c r="AO307" s="14">
        <v>11521.37</v>
      </c>
      <c r="AP307" s="14">
        <v>13727.7</v>
      </c>
      <c r="AQ307" s="14">
        <v>14950.02</v>
      </c>
      <c r="AR307" s="14">
        <v>15925.82</v>
      </c>
      <c r="AS307" s="14">
        <v>16516.73</v>
      </c>
      <c r="AT307" s="14">
        <v>17215.5</v>
      </c>
      <c r="AU307" s="14">
        <v>17778.990000000002</v>
      </c>
      <c r="AV307" s="14">
        <v>18416.12</v>
      </c>
      <c r="AW307" s="14">
        <v>18678.96</v>
      </c>
      <c r="AX307" s="14">
        <v>18754.990000000002</v>
      </c>
      <c r="AY307" s="14">
        <v>18670.72</v>
      </c>
      <c r="AZ307" s="14">
        <v>18581.21</v>
      </c>
      <c r="BA307" s="14">
        <v>18195.64</v>
      </c>
      <c r="BB307" s="14">
        <v>18343.62</v>
      </c>
      <c r="BC307" s="14">
        <v>15873.62</v>
      </c>
      <c r="BD307" s="14">
        <v>12331.64</v>
      </c>
      <c r="BE307" s="14">
        <v>10566.63</v>
      </c>
      <c r="BF307" s="14">
        <v>18724.72</v>
      </c>
      <c r="BG307" s="14">
        <v>69.054919999999996</v>
      </c>
      <c r="BH307" s="14">
        <v>67.920460000000006</v>
      </c>
      <c r="BI307" s="14">
        <v>66.517039999999994</v>
      </c>
      <c r="BJ307" s="14">
        <v>65.329539999999994</v>
      </c>
      <c r="BK307" s="14">
        <v>64.496219999999994</v>
      </c>
      <c r="BL307" s="14">
        <v>63.912880000000001</v>
      </c>
      <c r="BM307" s="14">
        <v>64.556820000000002</v>
      </c>
      <c r="BN307" s="14">
        <v>67.268940000000001</v>
      </c>
      <c r="BO307" s="14">
        <v>71.003780000000006</v>
      </c>
      <c r="BP307" s="14">
        <v>74.693179999999998</v>
      </c>
      <c r="BQ307" s="14">
        <v>78.365530000000007</v>
      </c>
      <c r="BR307" s="14">
        <v>81.905299999999997</v>
      </c>
      <c r="BS307" s="14">
        <v>84.899619999999999</v>
      </c>
      <c r="BT307" s="14">
        <v>86.592799999999997</v>
      </c>
      <c r="BU307" s="14">
        <v>88.115530000000007</v>
      </c>
      <c r="BV307" s="14">
        <v>89.337119999999999</v>
      </c>
      <c r="BW307" s="14">
        <v>89.757580000000004</v>
      </c>
      <c r="BX307" s="14">
        <v>89.179919999999996</v>
      </c>
      <c r="BY307" s="14">
        <v>87.164770000000004</v>
      </c>
      <c r="BZ307" s="14">
        <v>83.736739999999998</v>
      </c>
      <c r="CA307" s="14">
        <v>79.106059999999999</v>
      </c>
      <c r="CB307" s="14">
        <v>76.431820000000002</v>
      </c>
      <c r="CC307" s="14">
        <v>74.257580000000004</v>
      </c>
      <c r="CD307" s="14">
        <v>72.835229999999996</v>
      </c>
      <c r="CE307" s="14">
        <v>2323.7660000000001</v>
      </c>
      <c r="CF307" s="14">
        <v>2089.9290000000001</v>
      </c>
      <c r="CG307" s="14">
        <v>2013.5989999999999</v>
      </c>
      <c r="CH307" s="14">
        <v>1932.5229999999999</v>
      </c>
      <c r="CI307" s="14">
        <v>1706.845</v>
      </c>
      <c r="CJ307" s="14">
        <v>1486.7750000000001</v>
      </c>
      <c r="CK307" s="14">
        <v>1415.33</v>
      </c>
      <c r="CL307" s="14">
        <v>1504.3340000000001</v>
      </c>
      <c r="CM307" s="14">
        <v>1932.4169999999999</v>
      </c>
      <c r="CN307" s="14">
        <v>2248.319</v>
      </c>
      <c r="CO307" s="14">
        <v>3324.7689999999998</v>
      </c>
      <c r="CP307" s="14">
        <v>3157.7510000000002</v>
      </c>
      <c r="CQ307" s="14">
        <v>3549.152</v>
      </c>
      <c r="CR307" s="14">
        <v>3929.91</v>
      </c>
      <c r="CS307" s="14">
        <v>4352.2560000000003</v>
      </c>
      <c r="CT307" s="14">
        <v>4638.433</v>
      </c>
      <c r="CU307" s="14">
        <v>5033.3670000000002</v>
      </c>
      <c r="CV307" s="14">
        <v>5277.3779999999997</v>
      </c>
      <c r="CW307" s="14">
        <v>5492.41</v>
      </c>
      <c r="CX307" s="14">
        <v>6241.1580000000004</v>
      </c>
      <c r="CY307" s="14">
        <v>6214.2790000000005</v>
      </c>
      <c r="CZ307" s="14">
        <v>5847.9920000000002</v>
      </c>
      <c r="DA307" s="14">
        <v>4643.4269999999997</v>
      </c>
      <c r="DB307" s="14">
        <v>5047.8019999999997</v>
      </c>
      <c r="DC307" s="14">
        <v>3965.1849999999999</v>
      </c>
      <c r="DD307" s="14">
        <v>16</v>
      </c>
      <c r="DE307" s="14">
        <v>19</v>
      </c>
      <c r="DF307" s="27">
        <f t="shared" ca="1" si="4"/>
        <v>3121.7075000000004</v>
      </c>
      <c r="DG307" s="14">
        <v>0</v>
      </c>
      <c r="DH307" s="14"/>
      <c r="DI307" s="14"/>
      <c r="DJ307" s="14"/>
      <c r="DK307" s="14"/>
      <c r="DL307" s="14"/>
      <c r="DM307" s="14"/>
      <c r="DN307" s="14"/>
      <c r="DO307" s="14"/>
      <c r="DP307" s="14"/>
      <c r="DQ307" s="14"/>
      <c r="DR307" s="14"/>
      <c r="DS307" s="14"/>
      <c r="DT307" s="14"/>
      <c r="DU307" s="14"/>
      <c r="DV307" s="14"/>
      <c r="DW307" s="14"/>
      <c r="DX307" s="14"/>
      <c r="DY307" s="14"/>
      <c r="DZ307" s="14"/>
      <c r="EA307" s="14"/>
    </row>
    <row r="308" spans="1:131" x14ac:dyDescent="0.25">
      <c r="A308" s="14" t="s">
        <v>64</v>
      </c>
      <c r="B308" s="14" t="s">
        <v>63</v>
      </c>
      <c r="C308" s="14" t="s">
        <v>63</v>
      </c>
      <c r="D308" s="14" t="s">
        <v>63</v>
      </c>
      <c r="E308" s="14" t="s">
        <v>63</v>
      </c>
      <c r="F308" s="14" t="s">
        <v>127</v>
      </c>
      <c r="G308" s="14" t="s">
        <v>192</v>
      </c>
      <c r="H308" s="1">
        <v>42180</v>
      </c>
      <c r="I308" s="14">
        <v>9175.4279999999999</v>
      </c>
      <c r="J308" s="14">
        <v>8534.76</v>
      </c>
      <c r="K308" s="14">
        <v>8292.67</v>
      </c>
      <c r="L308" s="14">
        <v>8479.1309999999994</v>
      </c>
      <c r="M308" s="14">
        <v>8670.5939999999991</v>
      </c>
      <c r="N308" s="14">
        <v>9373.4410000000007</v>
      </c>
      <c r="O308" s="14">
        <v>10363.39</v>
      </c>
      <c r="P308" s="14">
        <v>11894.28</v>
      </c>
      <c r="Q308" s="14">
        <v>14062.88</v>
      </c>
      <c r="R308" s="14">
        <v>15231.24</v>
      </c>
      <c r="S308" s="14">
        <v>16394.63</v>
      </c>
      <c r="T308" s="14">
        <v>17065.48</v>
      </c>
      <c r="U308" s="14">
        <v>17561.97</v>
      </c>
      <c r="V308" s="14">
        <v>18340.32</v>
      </c>
      <c r="W308" s="14">
        <v>18877.2</v>
      </c>
      <c r="X308" s="14">
        <v>15141</v>
      </c>
      <c r="Y308" s="14">
        <v>16067.99</v>
      </c>
      <c r="Z308" s="14">
        <v>16132.11</v>
      </c>
      <c r="AA308" s="14">
        <v>16169.14</v>
      </c>
      <c r="AB308" s="14">
        <v>18873.48</v>
      </c>
      <c r="AC308" s="14">
        <v>19145.68</v>
      </c>
      <c r="AD308" s="14">
        <v>16715.23</v>
      </c>
      <c r="AE308" s="14">
        <v>13041.18</v>
      </c>
      <c r="AF308" s="14">
        <v>11329.44</v>
      </c>
      <c r="AG308" s="14">
        <v>15877.56</v>
      </c>
      <c r="AH308" s="14">
        <v>9267.2720000000008</v>
      </c>
      <c r="AI308" s="14">
        <v>8655.1460000000006</v>
      </c>
      <c r="AJ308" s="14">
        <v>8401.7090000000007</v>
      </c>
      <c r="AK308" s="14">
        <v>8488.8240000000005</v>
      </c>
      <c r="AL308" s="14">
        <v>8701.8510000000006</v>
      </c>
      <c r="AM308" s="14">
        <v>9395.5210000000006</v>
      </c>
      <c r="AN308" s="14">
        <v>10328.200000000001</v>
      </c>
      <c r="AO308" s="14">
        <v>11832.4</v>
      </c>
      <c r="AP308" s="14">
        <v>14053.77</v>
      </c>
      <c r="AQ308" s="14">
        <v>15200.06</v>
      </c>
      <c r="AR308" s="14">
        <v>16344.29</v>
      </c>
      <c r="AS308" s="14">
        <v>16937.47</v>
      </c>
      <c r="AT308" s="14">
        <v>17430.89</v>
      </c>
      <c r="AU308" s="14">
        <v>18084.13</v>
      </c>
      <c r="AV308" s="14">
        <v>18458.849999999999</v>
      </c>
      <c r="AW308" s="14">
        <v>18812.240000000002</v>
      </c>
      <c r="AX308" s="14">
        <v>19029.560000000001</v>
      </c>
      <c r="AY308" s="14">
        <v>18888.43</v>
      </c>
      <c r="AZ308" s="14">
        <v>18713.37</v>
      </c>
      <c r="BA308" s="14">
        <v>18611.84</v>
      </c>
      <c r="BB308" s="14">
        <v>18737.62</v>
      </c>
      <c r="BC308" s="14">
        <v>16435.59</v>
      </c>
      <c r="BD308" s="14">
        <v>12950.62</v>
      </c>
      <c r="BE308" s="14">
        <v>11241.4</v>
      </c>
      <c r="BF308" s="14">
        <v>18885.54</v>
      </c>
      <c r="BG308" s="14">
        <v>69.433719999999994</v>
      </c>
      <c r="BH308" s="14">
        <v>68.465909999999994</v>
      </c>
      <c r="BI308" s="14">
        <v>67.414770000000004</v>
      </c>
      <c r="BJ308" s="14">
        <v>66.041659999999993</v>
      </c>
      <c r="BK308" s="14">
        <v>65.138260000000002</v>
      </c>
      <c r="BL308" s="14">
        <v>64.706440000000001</v>
      </c>
      <c r="BM308" s="14">
        <v>65.125</v>
      </c>
      <c r="BN308" s="14">
        <v>68.642039999999994</v>
      </c>
      <c r="BO308" s="14">
        <v>72.748109999999997</v>
      </c>
      <c r="BP308" s="14">
        <v>76.672349999999994</v>
      </c>
      <c r="BQ308" s="14">
        <v>80.251890000000003</v>
      </c>
      <c r="BR308" s="14">
        <v>83.553030000000007</v>
      </c>
      <c r="BS308" s="14">
        <v>86.693179999999998</v>
      </c>
      <c r="BT308" s="14">
        <v>89.094700000000003</v>
      </c>
      <c r="BU308" s="14">
        <v>90.683719999999994</v>
      </c>
      <c r="BV308" s="14">
        <v>91.524619999999999</v>
      </c>
      <c r="BW308" s="14">
        <v>91.285989999999998</v>
      </c>
      <c r="BX308" s="14">
        <v>90.386359999999996</v>
      </c>
      <c r="BY308" s="14">
        <v>88.751890000000003</v>
      </c>
      <c r="BZ308" s="14">
        <v>85.297349999999994</v>
      </c>
      <c r="CA308" s="14">
        <v>80.848489999999998</v>
      </c>
      <c r="CB308" s="14">
        <v>78.098489999999998</v>
      </c>
      <c r="CC308" s="14">
        <v>75.844700000000003</v>
      </c>
      <c r="CD308" s="14">
        <v>74.356059999999999</v>
      </c>
      <c r="CE308" s="14">
        <v>2077.2020000000002</v>
      </c>
      <c r="CF308" s="14">
        <v>1939.212</v>
      </c>
      <c r="CG308" s="14">
        <v>1771.421</v>
      </c>
      <c r="CH308" s="14">
        <v>1763.104</v>
      </c>
      <c r="CI308" s="14">
        <v>1595.1089999999999</v>
      </c>
      <c r="CJ308" s="14">
        <v>1433.7950000000001</v>
      </c>
      <c r="CK308" s="14">
        <v>1329.52</v>
      </c>
      <c r="CL308" s="14">
        <v>1490.3489999999999</v>
      </c>
      <c r="CM308" s="14">
        <v>1992.393</v>
      </c>
      <c r="CN308" s="14">
        <v>2145.355</v>
      </c>
      <c r="CO308" s="14">
        <v>2937.7159999999999</v>
      </c>
      <c r="CP308" s="14">
        <v>2963.4679999999998</v>
      </c>
      <c r="CQ308" s="14">
        <v>3159.3580000000002</v>
      </c>
      <c r="CR308" s="14">
        <v>3544.3139999999999</v>
      </c>
      <c r="CS308" s="14">
        <v>3948.7020000000002</v>
      </c>
      <c r="CT308" s="14">
        <v>4267.652</v>
      </c>
      <c r="CU308" s="14">
        <v>4411.9549999999999</v>
      </c>
      <c r="CV308" s="14">
        <v>4668.7960000000003</v>
      </c>
      <c r="CW308" s="14">
        <v>4755.4719999999998</v>
      </c>
      <c r="CX308" s="14">
        <v>5492.1930000000002</v>
      </c>
      <c r="CY308" s="14">
        <v>5276.3289999999997</v>
      </c>
      <c r="CZ308" s="14">
        <v>5238.0789999999997</v>
      </c>
      <c r="DA308" s="14">
        <v>4114.4949999999999</v>
      </c>
      <c r="DB308" s="14">
        <v>4274.7730000000001</v>
      </c>
      <c r="DC308" s="14">
        <v>3432.2460000000001</v>
      </c>
      <c r="DD308" s="14">
        <v>16</v>
      </c>
      <c r="DE308" s="14">
        <v>19</v>
      </c>
      <c r="DF308" s="27">
        <f t="shared" ca="1" si="4"/>
        <v>2919.7099999999973</v>
      </c>
      <c r="DG308" s="14">
        <v>0</v>
      </c>
      <c r="DH308" s="14"/>
      <c r="DI308" s="14"/>
      <c r="DJ308" s="14"/>
      <c r="DK308" s="14"/>
      <c r="DL308" s="14"/>
      <c r="DM308" s="14"/>
      <c r="DN308" s="14"/>
      <c r="DO308" s="14"/>
      <c r="DP308" s="14"/>
      <c r="DQ308" s="14"/>
      <c r="DR308" s="14"/>
      <c r="DS308" s="14"/>
      <c r="DT308" s="14"/>
      <c r="DU308" s="14"/>
      <c r="DV308" s="14"/>
      <c r="DW308" s="14"/>
      <c r="DX308" s="14"/>
      <c r="DY308" s="14"/>
      <c r="DZ308" s="14"/>
      <c r="EA308" s="14"/>
    </row>
    <row r="309" spans="1:131" x14ac:dyDescent="0.25">
      <c r="A309" s="14" t="s">
        <v>64</v>
      </c>
      <c r="B309" s="14" t="s">
        <v>63</v>
      </c>
      <c r="C309" s="14" t="s">
        <v>63</v>
      </c>
      <c r="D309" s="14" t="s">
        <v>63</v>
      </c>
      <c r="E309" s="14" t="s">
        <v>63</v>
      </c>
      <c r="F309" s="14" t="s">
        <v>127</v>
      </c>
      <c r="G309" s="14" t="s">
        <v>192</v>
      </c>
      <c r="H309" s="1">
        <v>42181</v>
      </c>
      <c r="I309" s="14">
        <v>10164.09</v>
      </c>
      <c r="J309" s="14">
        <v>9386.3359999999993</v>
      </c>
      <c r="K309" s="14">
        <v>9080.8770000000004</v>
      </c>
      <c r="L309" s="14">
        <v>8999.9069999999992</v>
      </c>
      <c r="M309" s="14">
        <v>9459.1790000000001</v>
      </c>
      <c r="N309" s="14">
        <v>10021.98</v>
      </c>
      <c r="O309" s="14">
        <v>11058.7</v>
      </c>
      <c r="P309" s="14">
        <v>12376.27</v>
      </c>
      <c r="Q309" s="14">
        <v>14390.67</v>
      </c>
      <c r="R309" s="14">
        <v>15520.53</v>
      </c>
      <c r="S309" s="14">
        <v>16618.689999999999</v>
      </c>
      <c r="T309" s="14">
        <v>17237.64</v>
      </c>
      <c r="U309" s="14">
        <v>17623.22</v>
      </c>
      <c r="V309" s="14">
        <v>18379.919999999998</v>
      </c>
      <c r="W309" s="14">
        <v>18520.39</v>
      </c>
      <c r="X309" s="14">
        <v>14711.25</v>
      </c>
      <c r="Y309" s="14">
        <v>15494.43</v>
      </c>
      <c r="Z309" s="14">
        <v>15649.61</v>
      </c>
      <c r="AA309" s="14">
        <v>15575.91</v>
      </c>
      <c r="AB309" s="14">
        <v>18306.37</v>
      </c>
      <c r="AC309" s="14">
        <v>18605.55</v>
      </c>
      <c r="AD309" s="14">
        <v>16227.97</v>
      </c>
      <c r="AE309" s="14">
        <v>12719.17</v>
      </c>
      <c r="AF309" s="14">
        <v>10824.53</v>
      </c>
      <c r="AG309" s="14">
        <v>15357.8</v>
      </c>
      <c r="AH309" s="14">
        <v>10254.9</v>
      </c>
      <c r="AI309" s="14">
        <v>9507.8040000000001</v>
      </c>
      <c r="AJ309" s="14">
        <v>9193.1309999999994</v>
      </c>
      <c r="AK309" s="14">
        <v>8991.1880000000001</v>
      </c>
      <c r="AL309" s="14">
        <v>9519.1460000000006</v>
      </c>
      <c r="AM309" s="14">
        <v>10052.549999999999</v>
      </c>
      <c r="AN309" s="14">
        <v>11046.09</v>
      </c>
      <c r="AO309" s="14">
        <v>12319.79</v>
      </c>
      <c r="AP309" s="14">
        <v>14399.73</v>
      </c>
      <c r="AQ309" s="14">
        <v>15476.58</v>
      </c>
      <c r="AR309" s="14">
        <v>16533.12</v>
      </c>
      <c r="AS309" s="14">
        <v>17100.79</v>
      </c>
      <c r="AT309" s="14">
        <v>17477.36</v>
      </c>
      <c r="AU309" s="14">
        <v>18099.05</v>
      </c>
      <c r="AV309" s="14">
        <v>18123.150000000001</v>
      </c>
      <c r="AW309" s="14">
        <v>18468.11</v>
      </c>
      <c r="AX309" s="14">
        <v>18490.650000000001</v>
      </c>
      <c r="AY309" s="14">
        <v>18447.689999999999</v>
      </c>
      <c r="AZ309" s="14">
        <v>18276.25</v>
      </c>
      <c r="BA309" s="14">
        <v>18111.64</v>
      </c>
      <c r="BB309" s="14">
        <v>18253.48</v>
      </c>
      <c r="BC309" s="14">
        <v>15933.06</v>
      </c>
      <c r="BD309" s="14">
        <v>12589.35</v>
      </c>
      <c r="BE309" s="14">
        <v>10723.8</v>
      </c>
      <c r="BF309" s="14">
        <v>18465.23</v>
      </c>
      <c r="BG309" s="14">
        <v>73.206440000000001</v>
      </c>
      <c r="BH309" s="14">
        <v>71.518940000000001</v>
      </c>
      <c r="BI309" s="14">
        <v>69.751890000000003</v>
      </c>
      <c r="BJ309" s="14">
        <v>68.376890000000003</v>
      </c>
      <c r="BK309" s="14">
        <v>67.445080000000004</v>
      </c>
      <c r="BL309" s="14">
        <v>66.592799999999997</v>
      </c>
      <c r="BM309" s="14">
        <v>66.8125</v>
      </c>
      <c r="BN309" s="14">
        <v>69.395840000000007</v>
      </c>
      <c r="BO309" s="14">
        <v>72.706440000000001</v>
      </c>
      <c r="BP309" s="14">
        <v>76.628780000000006</v>
      </c>
      <c r="BQ309" s="14">
        <v>80.011359999999996</v>
      </c>
      <c r="BR309" s="14">
        <v>83.047349999999994</v>
      </c>
      <c r="BS309" s="14">
        <v>85.359849999999994</v>
      </c>
      <c r="BT309" s="14">
        <v>87.382580000000004</v>
      </c>
      <c r="BU309" s="14">
        <v>88.748109999999997</v>
      </c>
      <c r="BV309" s="14">
        <v>89.075760000000002</v>
      </c>
      <c r="BW309" s="14">
        <v>88.388260000000002</v>
      </c>
      <c r="BX309" s="14">
        <v>87.223489999999998</v>
      </c>
      <c r="BY309" s="14">
        <v>85.030299999999997</v>
      </c>
      <c r="BZ309" s="14">
        <v>81.804919999999996</v>
      </c>
      <c r="CA309" s="14">
        <v>77.842799999999997</v>
      </c>
      <c r="CB309" s="14">
        <v>74.443179999999998</v>
      </c>
      <c r="CC309" s="14">
        <v>72.386359999999996</v>
      </c>
      <c r="CD309" s="14">
        <v>70.867419999999996</v>
      </c>
      <c r="CE309" s="14">
        <v>2875.6869999999999</v>
      </c>
      <c r="CF309" s="14">
        <v>2530.0160000000001</v>
      </c>
      <c r="CG309" s="14">
        <v>2237.5630000000001</v>
      </c>
      <c r="CH309" s="14">
        <v>2142.81</v>
      </c>
      <c r="CI309" s="14">
        <v>1943.8589999999999</v>
      </c>
      <c r="CJ309" s="14">
        <v>1695.6890000000001</v>
      </c>
      <c r="CK309" s="14">
        <v>1659.9949999999999</v>
      </c>
      <c r="CL309" s="14">
        <v>1783.241</v>
      </c>
      <c r="CM309" s="14">
        <v>2369.6559999999999</v>
      </c>
      <c r="CN309" s="14">
        <v>2818.4859999999999</v>
      </c>
      <c r="CO309" s="14">
        <v>3954.1770000000001</v>
      </c>
      <c r="CP309" s="14">
        <v>3659.5390000000002</v>
      </c>
      <c r="CQ309" s="14">
        <v>3980.7750000000001</v>
      </c>
      <c r="CR309" s="14">
        <v>4250.7749999999996</v>
      </c>
      <c r="CS309" s="14">
        <v>4305.3320000000003</v>
      </c>
      <c r="CT309" s="14">
        <v>4603.0550000000003</v>
      </c>
      <c r="CU309" s="14">
        <v>5133.5460000000003</v>
      </c>
      <c r="CV309" s="14">
        <v>5355.357</v>
      </c>
      <c r="CW309" s="14">
        <v>5735.7690000000002</v>
      </c>
      <c r="CX309" s="14">
        <v>6954.3530000000001</v>
      </c>
      <c r="CY309" s="14">
        <v>7547.701</v>
      </c>
      <c r="CZ309" s="14">
        <v>6603.4979999999996</v>
      </c>
      <c r="DA309" s="14">
        <v>5305.23</v>
      </c>
      <c r="DB309" s="14">
        <v>5519.5820000000003</v>
      </c>
      <c r="DC309" s="14">
        <v>3984.431</v>
      </c>
      <c r="DD309" s="14">
        <v>16</v>
      </c>
      <c r="DE309" s="14">
        <v>19</v>
      </c>
      <c r="DF309" s="27">
        <f t="shared" ca="1" si="4"/>
        <v>3024.6000000000022</v>
      </c>
      <c r="DG309" s="14">
        <v>0</v>
      </c>
      <c r="DH309" s="14"/>
      <c r="DI309" s="14"/>
      <c r="DJ309" s="14"/>
      <c r="DK309" s="14"/>
      <c r="DL309" s="14"/>
      <c r="DM309" s="14"/>
      <c r="DN309" s="14"/>
      <c r="DO309" s="14"/>
      <c r="DP309" s="14"/>
      <c r="DQ309" s="14"/>
      <c r="DR309" s="14"/>
      <c r="DS309" s="14"/>
      <c r="DT309" s="14"/>
      <c r="DU309" s="14"/>
      <c r="DV309" s="14"/>
      <c r="DW309" s="14"/>
      <c r="DX309" s="14"/>
      <c r="DY309" s="14"/>
      <c r="DZ309" s="14"/>
      <c r="EA309" s="14"/>
    </row>
    <row r="310" spans="1:131" x14ac:dyDescent="0.25">
      <c r="A310" s="14" t="s">
        <v>64</v>
      </c>
      <c r="B310" s="14" t="s">
        <v>63</v>
      </c>
      <c r="C310" s="14" t="s">
        <v>63</v>
      </c>
      <c r="D310" s="14" t="s">
        <v>63</v>
      </c>
      <c r="E310" s="14" t="s">
        <v>63</v>
      </c>
      <c r="F310" s="14" t="s">
        <v>127</v>
      </c>
      <c r="G310" s="14" t="s">
        <v>192</v>
      </c>
      <c r="H310" s="1">
        <v>42185</v>
      </c>
      <c r="I310" s="14">
        <v>9307.8439999999991</v>
      </c>
      <c r="J310" s="14">
        <v>8551.5910000000003</v>
      </c>
      <c r="K310" s="14">
        <v>8274.0750000000007</v>
      </c>
      <c r="L310" s="14">
        <v>8422.6389999999992</v>
      </c>
      <c r="M310" s="14">
        <v>8776.9580000000005</v>
      </c>
      <c r="N310" s="14">
        <v>9486.4429999999993</v>
      </c>
      <c r="O310" s="14">
        <v>10490.12</v>
      </c>
      <c r="P310" s="14">
        <v>12076.05</v>
      </c>
      <c r="Q310" s="14">
        <v>14004.63</v>
      </c>
      <c r="R310" s="14">
        <v>15310.06</v>
      </c>
      <c r="S310" s="14">
        <v>16520.400000000001</v>
      </c>
      <c r="T310" s="14">
        <v>17283.349999999999</v>
      </c>
      <c r="U310" s="14">
        <v>17860.75</v>
      </c>
      <c r="V310" s="14">
        <v>18460.150000000001</v>
      </c>
      <c r="W310" s="14">
        <v>19045.13</v>
      </c>
      <c r="X310" s="14">
        <v>15231.98</v>
      </c>
      <c r="Y310" s="14">
        <v>16153.96</v>
      </c>
      <c r="Z310" s="14">
        <v>16412.82</v>
      </c>
      <c r="AA310" s="14">
        <v>16499.12</v>
      </c>
      <c r="AB310" s="14">
        <v>19047.310000000001</v>
      </c>
      <c r="AC310" s="14">
        <v>19113.16</v>
      </c>
      <c r="AD310" s="14">
        <v>16643.12</v>
      </c>
      <c r="AE310" s="14">
        <v>12907.61</v>
      </c>
      <c r="AF310" s="14">
        <v>11267.02</v>
      </c>
      <c r="AG310" s="14">
        <v>16074.47</v>
      </c>
      <c r="AH310" s="14">
        <v>9425.8009999999995</v>
      </c>
      <c r="AI310" s="14">
        <v>8675.89</v>
      </c>
      <c r="AJ310" s="14">
        <v>8378.5750000000007</v>
      </c>
      <c r="AK310" s="14">
        <v>8398.4040000000005</v>
      </c>
      <c r="AL310" s="14">
        <v>8819.5020000000004</v>
      </c>
      <c r="AM310" s="14">
        <v>9460.74</v>
      </c>
      <c r="AN310" s="14">
        <v>10468.14</v>
      </c>
      <c r="AO310" s="14">
        <v>12030.87</v>
      </c>
      <c r="AP310" s="14">
        <v>14027.93</v>
      </c>
      <c r="AQ310" s="14">
        <v>15297.59</v>
      </c>
      <c r="AR310" s="14">
        <v>16507.62</v>
      </c>
      <c r="AS310" s="14">
        <v>17192.189999999999</v>
      </c>
      <c r="AT310" s="14">
        <v>17751.04</v>
      </c>
      <c r="AU310" s="14">
        <v>18241.080000000002</v>
      </c>
      <c r="AV310" s="14">
        <v>18751.77</v>
      </c>
      <c r="AW310" s="14">
        <v>19116.16</v>
      </c>
      <c r="AX310" s="14">
        <v>19229.95</v>
      </c>
      <c r="AY310" s="14">
        <v>19277.669999999998</v>
      </c>
      <c r="AZ310" s="14">
        <v>19020.759999999998</v>
      </c>
      <c r="BA310" s="14">
        <v>18769.939999999999</v>
      </c>
      <c r="BB310" s="14">
        <v>18624.330000000002</v>
      </c>
      <c r="BC310" s="14">
        <v>16353.31</v>
      </c>
      <c r="BD310" s="14">
        <v>12839.37</v>
      </c>
      <c r="BE310" s="14">
        <v>11147.22</v>
      </c>
      <c r="BF310" s="14">
        <v>19172.009999999998</v>
      </c>
      <c r="BG310" s="14">
        <v>70.572270000000003</v>
      </c>
      <c r="BH310" s="14">
        <v>69.371089999999995</v>
      </c>
      <c r="BI310" s="14">
        <v>68.484380000000002</v>
      </c>
      <c r="BJ310" s="14">
        <v>67.171880000000002</v>
      </c>
      <c r="BK310" s="14">
        <v>66.279300000000006</v>
      </c>
      <c r="BL310" s="14">
        <v>65.666020000000003</v>
      </c>
      <c r="BM310" s="14">
        <v>66.193359999999998</v>
      </c>
      <c r="BN310" s="14">
        <v>69.035160000000005</v>
      </c>
      <c r="BO310" s="14">
        <v>73.175780000000003</v>
      </c>
      <c r="BP310" s="14">
        <v>77.373050000000006</v>
      </c>
      <c r="BQ310" s="14">
        <v>81.408199999999994</v>
      </c>
      <c r="BR310" s="14">
        <v>85.052729999999997</v>
      </c>
      <c r="BS310" s="14">
        <v>88.642579999999995</v>
      </c>
      <c r="BT310" s="14">
        <v>91.445310000000006</v>
      </c>
      <c r="BU310" s="14">
        <v>93.462890000000002</v>
      </c>
      <c r="BV310" s="14">
        <v>94.640630000000002</v>
      </c>
      <c r="BW310" s="14">
        <v>94.574219999999997</v>
      </c>
      <c r="BX310" s="14">
        <v>93.857420000000005</v>
      </c>
      <c r="BY310" s="14">
        <v>91.697270000000003</v>
      </c>
      <c r="BZ310" s="14">
        <v>88.322270000000003</v>
      </c>
      <c r="CA310" s="14">
        <v>83.890630000000002</v>
      </c>
      <c r="CB310" s="14">
        <v>80.611329999999995</v>
      </c>
      <c r="CC310" s="14">
        <v>78.382810000000006</v>
      </c>
      <c r="CD310" s="14">
        <v>76.783199999999994</v>
      </c>
      <c r="CE310" s="14">
        <v>2816.1370000000002</v>
      </c>
      <c r="CF310" s="14">
        <v>2596.3560000000002</v>
      </c>
      <c r="CG310" s="14">
        <v>2302.8020000000001</v>
      </c>
      <c r="CH310" s="14">
        <v>2309.81</v>
      </c>
      <c r="CI310" s="14">
        <v>2030.2139999999999</v>
      </c>
      <c r="CJ310" s="14">
        <v>1804.752</v>
      </c>
      <c r="CK310" s="14">
        <v>2026.278</v>
      </c>
      <c r="CL310" s="14">
        <v>2142.7289999999998</v>
      </c>
      <c r="CM310" s="14">
        <v>2569.7150000000001</v>
      </c>
      <c r="CN310" s="14">
        <v>2980.1880000000001</v>
      </c>
      <c r="CO310" s="14">
        <v>3919.7379999999998</v>
      </c>
      <c r="CP310" s="14">
        <v>3815.3780000000002</v>
      </c>
      <c r="CQ310" s="14">
        <v>3963.47</v>
      </c>
      <c r="CR310" s="14">
        <v>4326.2669999999998</v>
      </c>
      <c r="CS310" s="14">
        <v>4710.18</v>
      </c>
      <c r="CT310" s="14">
        <v>4950.9930000000004</v>
      </c>
      <c r="CU310" s="14">
        <v>5390.8119999999999</v>
      </c>
      <c r="CV310" s="14">
        <v>5522.7790000000005</v>
      </c>
      <c r="CW310" s="14">
        <v>5645.4059999999999</v>
      </c>
      <c r="CX310" s="14">
        <v>6877.7510000000002</v>
      </c>
      <c r="CY310" s="14">
        <v>7220.241</v>
      </c>
      <c r="CZ310" s="14">
        <v>6523.5780000000004</v>
      </c>
      <c r="DA310" s="14">
        <v>6416.0940000000001</v>
      </c>
      <c r="DB310" s="14">
        <v>6590.2190000000001</v>
      </c>
      <c r="DC310" s="14">
        <v>4042.8719999999998</v>
      </c>
      <c r="DD310" s="14">
        <v>16</v>
      </c>
      <c r="DE310" s="14">
        <v>19</v>
      </c>
      <c r="DF310" s="27">
        <f t="shared" ca="1" si="4"/>
        <v>3019.4175000000032</v>
      </c>
      <c r="DG310" s="14">
        <v>0</v>
      </c>
      <c r="DH310" s="14"/>
      <c r="DI310" s="14"/>
      <c r="DJ310" s="14"/>
      <c r="DK310" s="14"/>
      <c r="DL310" s="14"/>
      <c r="DM310" s="14"/>
      <c r="DN310" s="14"/>
      <c r="DO310" s="14"/>
      <c r="DP310" s="14"/>
      <c r="DQ310" s="14"/>
      <c r="DR310" s="14"/>
      <c r="DS310" s="14"/>
      <c r="DT310" s="14"/>
      <c r="DU310" s="14"/>
      <c r="DV310" s="14"/>
      <c r="DW310" s="14"/>
      <c r="DX310" s="14"/>
      <c r="DY310" s="14"/>
      <c r="DZ310" s="14"/>
      <c r="EA310" s="14"/>
    </row>
    <row r="311" spans="1:131" x14ac:dyDescent="0.25">
      <c r="A311" s="14" t="s">
        <v>64</v>
      </c>
      <c r="B311" s="14" t="s">
        <v>63</v>
      </c>
      <c r="C311" s="14" t="s">
        <v>63</v>
      </c>
      <c r="D311" s="14" t="s">
        <v>63</v>
      </c>
      <c r="E311" s="14" t="s">
        <v>63</v>
      </c>
      <c r="F311" s="14" t="s">
        <v>127</v>
      </c>
      <c r="G311" s="14" t="s">
        <v>192</v>
      </c>
      <c r="H311" s="1">
        <v>42186</v>
      </c>
      <c r="I311" s="14">
        <v>11742.13</v>
      </c>
      <c r="J311" s="14">
        <v>10924.06</v>
      </c>
      <c r="K311" s="14">
        <v>10682.69</v>
      </c>
      <c r="L311" s="14">
        <v>11165.78</v>
      </c>
      <c r="M311" s="14">
        <v>11870.48</v>
      </c>
      <c r="N311" s="14">
        <v>13002.41</v>
      </c>
      <c r="O311" s="14">
        <v>14491.78</v>
      </c>
      <c r="P311" s="14">
        <v>16313.11</v>
      </c>
      <c r="Q311" s="14">
        <v>18887.05</v>
      </c>
      <c r="R311" s="14">
        <v>20813.64</v>
      </c>
      <c r="S311" s="14">
        <v>22082.720000000001</v>
      </c>
      <c r="T311" s="14">
        <v>22930.5</v>
      </c>
      <c r="U311" s="14">
        <v>23371</v>
      </c>
      <c r="V311" s="14">
        <v>23763.77</v>
      </c>
      <c r="W311" s="14">
        <v>23863.47</v>
      </c>
      <c r="X311" s="14">
        <v>18391.55</v>
      </c>
      <c r="Y311" s="14">
        <v>18941.96</v>
      </c>
      <c r="Z311" s="14">
        <v>19227.12</v>
      </c>
      <c r="AA311" s="14">
        <v>18877.55</v>
      </c>
      <c r="AB311" s="14">
        <v>22653.97</v>
      </c>
      <c r="AC311" s="14">
        <v>22400.05</v>
      </c>
      <c r="AD311" s="14">
        <v>18759.169999999998</v>
      </c>
      <c r="AE311" s="14">
        <v>14337.37</v>
      </c>
      <c r="AF311" s="14">
        <v>12514.09</v>
      </c>
      <c r="AG311" s="14">
        <v>18859.55</v>
      </c>
      <c r="AH311" s="14">
        <v>11672.69</v>
      </c>
      <c r="AI311" s="14">
        <v>10904.63</v>
      </c>
      <c r="AJ311" s="14">
        <v>10672.55</v>
      </c>
      <c r="AK311" s="14">
        <v>11171.61</v>
      </c>
      <c r="AL311" s="14">
        <v>11937.19</v>
      </c>
      <c r="AM311" s="14">
        <v>13055.58</v>
      </c>
      <c r="AN311" s="14">
        <v>14429.99</v>
      </c>
      <c r="AO311" s="14">
        <v>16330.07</v>
      </c>
      <c r="AP311" s="14">
        <v>18871.580000000002</v>
      </c>
      <c r="AQ311" s="14">
        <v>20828.63</v>
      </c>
      <c r="AR311" s="14">
        <v>21963.41</v>
      </c>
      <c r="AS311" s="14">
        <v>22774.1</v>
      </c>
      <c r="AT311" s="14">
        <v>23252.21</v>
      </c>
      <c r="AU311" s="14">
        <v>23578.02</v>
      </c>
      <c r="AV311" s="14">
        <v>23647.46</v>
      </c>
      <c r="AW311" s="14">
        <v>24340.63</v>
      </c>
      <c r="AX311" s="14">
        <v>24091.77</v>
      </c>
      <c r="AY311" s="14">
        <v>23965.43</v>
      </c>
      <c r="AZ311" s="14">
        <v>23334.62</v>
      </c>
      <c r="BA311" s="14">
        <v>22164.77</v>
      </c>
      <c r="BB311" s="14">
        <v>21958.94</v>
      </c>
      <c r="BC311" s="14">
        <v>18351.79</v>
      </c>
      <c r="BD311" s="14">
        <v>14111.57</v>
      </c>
      <c r="BE311" s="14">
        <v>12329.34</v>
      </c>
      <c r="BF311" s="14">
        <v>23953.9</v>
      </c>
      <c r="BG311" s="14">
        <v>74.561400000000006</v>
      </c>
      <c r="BH311" s="14">
        <v>73.233919999999998</v>
      </c>
      <c r="BI311" s="14">
        <v>71.361109999999996</v>
      </c>
      <c r="BJ311" s="14">
        <v>69.957599999999999</v>
      </c>
      <c r="BK311" s="14">
        <v>69.353800000000007</v>
      </c>
      <c r="BL311" s="14">
        <v>68.589179999999999</v>
      </c>
      <c r="BM311" s="14">
        <v>68.782169999999994</v>
      </c>
      <c r="BN311" s="14">
        <v>70.068709999999996</v>
      </c>
      <c r="BO311" s="14">
        <v>73.144739999999999</v>
      </c>
      <c r="BP311" s="14">
        <v>77.464910000000003</v>
      </c>
      <c r="BQ311" s="14">
        <v>81.628649999999993</v>
      </c>
      <c r="BR311" s="14">
        <v>84.808480000000003</v>
      </c>
      <c r="BS311" s="14">
        <v>86.277780000000007</v>
      </c>
      <c r="BT311" s="14">
        <v>87.178359999999998</v>
      </c>
      <c r="BU311" s="14">
        <v>87.154970000000006</v>
      </c>
      <c r="BV311" s="14">
        <v>87.777780000000007</v>
      </c>
      <c r="BW311" s="14">
        <v>87.507310000000004</v>
      </c>
      <c r="BX311" s="14">
        <v>86.472219999999993</v>
      </c>
      <c r="BY311" s="14">
        <v>84.229529999999997</v>
      </c>
      <c r="BZ311" s="14">
        <v>81.966380000000001</v>
      </c>
      <c r="CA311" s="14">
        <v>79.899119999999996</v>
      </c>
      <c r="CB311" s="14">
        <v>78.270470000000003</v>
      </c>
      <c r="CC311" s="14">
        <v>75.783619999999999</v>
      </c>
      <c r="CD311" s="14">
        <v>74.184209999999993</v>
      </c>
      <c r="CE311" s="14">
        <v>4533.098</v>
      </c>
      <c r="CF311" s="14">
        <v>4242.2790000000005</v>
      </c>
      <c r="CG311" s="14">
        <v>3987.2280000000001</v>
      </c>
      <c r="CH311" s="14">
        <v>4088.8440000000001</v>
      </c>
      <c r="CI311" s="14">
        <v>4260.8770000000004</v>
      </c>
      <c r="CJ311" s="14">
        <v>3551.1880000000001</v>
      </c>
      <c r="CK311" s="14">
        <v>3747.2159999999999</v>
      </c>
      <c r="CL311" s="14">
        <v>2697.1979999999999</v>
      </c>
      <c r="CM311" s="14">
        <v>2867.4369999999999</v>
      </c>
      <c r="CN311" s="14">
        <v>4036.4540000000002</v>
      </c>
      <c r="CO311" s="14">
        <v>4546.8059999999996</v>
      </c>
      <c r="CP311" s="14">
        <v>4221.7809999999999</v>
      </c>
      <c r="CQ311" s="14">
        <v>4417.2359999999999</v>
      </c>
      <c r="CR311" s="14">
        <v>5022.5029999999997</v>
      </c>
      <c r="CS311" s="14">
        <v>6128.7049999999999</v>
      </c>
      <c r="CT311" s="14">
        <v>5978.1980000000003</v>
      </c>
      <c r="CU311" s="14">
        <v>6468.9319999999998</v>
      </c>
      <c r="CV311" s="14">
        <v>6247.8540000000003</v>
      </c>
      <c r="CW311" s="14">
        <v>6902.6670000000004</v>
      </c>
      <c r="CX311" s="14">
        <v>8888.7070000000003</v>
      </c>
      <c r="CY311" s="14">
        <v>8729.7720000000008</v>
      </c>
      <c r="CZ311" s="14">
        <v>7145.0079999999998</v>
      </c>
      <c r="DA311" s="14">
        <v>6112.6909999999998</v>
      </c>
      <c r="DB311" s="14">
        <v>6329.433</v>
      </c>
      <c r="DC311" s="14">
        <v>5325.9570000000003</v>
      </c>
      <c r="DD311" s="14">
        <v>16</v>
      </c>
      <c r="DE311" s="14">
        <v>19</v>
      </c>
      <c r="DF311" s="27">
        <f t="shared" ca="1" si="4"/>
        <v>5151.7775000000038</v>
      </c>
      <c r="DG311" s="14">
        <v>0</v>
      </c>
      <c r="DH311" s="14"/>
      <c r="DI311" s="14"/>
      <c r="DJ311" s="14"/>
      <c r="DK311" s="14"/>
      <c r="DL311" s="14"/>
      <c r="DM311" s="14"/>
      <c r="DN311" s="14"/>
      <c r="DO311" s="14"/>
      <c r="DP311" s="14"/>
      <c r="DQ311" s="14"/>
      <c r="DR311" s="14"/>
      <c r="DS311" s="14"/>
      <c r="DT311" s="14"/>
      <c r="DU311" s="14"/>
      <c r="DV311" s="14"/>
      <c r="DW311" s="14"/>
      <c r="DX311" s="14"/>
      <c r="DY311" s="14"/>
      <c r="DZ311" s="14"/>
      <c r="EA311" s="14"/>
    </row>
    <row r="312" spans="1:131" x14ac:dyDescent="0.25">
      <c r="A312" s="14" t="s">
        <v>64</v>
      </c>
      <c r="B312" s="14" t="s">
        <v>63</v>
      </c>
      <c r="C312" s="14" t="s">
        <v>63</v>
      </c>
      <c r="D312" s="14" t="s">
        <v>63</v>
      </c>
      <c r="E312" s="14" t="s">
        <v>63</v>
      </c>
      <c r="F312" s="14" t="s">
        <v>127</v>
      </c>
      <c r="G312" s="14" t="s">
        <v>192</v>
      </c>
      <c r="H312" s="1">
        <v>42201</v>
      </c>
      <c r="I312" s="14">
        <v>7575.1210000000001</v>
      </c>
      <c r="J312" s="14">
        <v>7171.6509999999998</v>
      </c>
      <c r="K312" s="14">
        <v>7020.0020000000004</v>
      </c>
      <c r="L312" s="14">
        <v>7391.3519999999999</v>
      </c>
      <c r="M312" s="14">
        <v>7795.2839999999997</v>
      </c>
      <c r="N312" s="14">
        <v>8540.8019999999997</v>
      </c>
      <c r="O312" s="14">
        <v>9311.4220000000005</v>
      </c>
      <c r="P312" s="14">
        <v>10535.87</v>
      </c>
      <c r="Q312" s="14">
        <v>12344.92</v>
      </c>
      <c r="R312" s="14">
        <v>13438.73</v>
      </c>
      <c r="S312" s="14">
        <v>14217.01</v>
      </c>
      <c r="T312" s="14">
        <v>14948.19</v>
      </c>
      <c r="U312" s="14">
        <v>15470.28</v>
      </c>
      <c r="V312" s="14">
        <v>15994.7</v>
      </c>
      <c r="W312" s="14">
        <v>16539.03</v>
      </c>
      <c r="X312" s="14">
        <v>17281.09</v>
      </c>
      <c r="Y312" s="14">
        <v>13659.59</v>
      </c>
      <c r="Z312" s="14">
        <v>13869.54</v>
      </c>
      <c r="AA312" s="14">
        <v>13855.93</v>
      </c>
      <c r="AB312" s="14">
        <v>15936.51</v>
      </c>
      <c r="AC312" s="14">
        <v>15330.8</v>
      </c>
      <c r="AD312" s="14">
        <v>13072.2</v>
      </c>
      <c r="AE312" s="14">
        <v>9892.6849999999995</v>
      </c>
      <c r="AF312" s="14">
        <v>8596.1419999999998</v>
      </c>
      <c r="AG312" s="14">
        <v>13795.02</v>
      </c>
      <c r="AH312" s="14">
        <v>7664.4430000000002</v>
      </c>
      <c r="AI312" s="14">
        <v>7214.1019999999999</v>
      </c>
      <c r="AJ312" s="14">
        <v>7061.04</v>
      </c>
      <c r="AK312" s="14">
        <v>7310.4290000000001</v>
      </c>
      <c r="AL312" s="14">
        <v>7771.9290000000001</v>
      </c>
      <c r="AM312" s="14">
        <v>8528.5169999999998</v>
      </c>
      <c r="AN312" s="14">
        <v>9347.1139999999996</v>
      </c>
      <c r="AO312" s="14">
        <v>10568.77</v>
      </c>
      <c r="AP312" s="14">
        <v>12371.38</v>
      </c>
      <c r="AQ312" s="14">
        <v>13447.45</v>
      </c>
      <c r="AR312" s="14">
        <v>14253.04</v>
      </c>
      <c r="AS312" s="14">
        <v>14841.01</v>
      </c>
      <c r="AT312" s="14">
        <v>15312.25</v>
      </c>
      <c r="AU312" s="14">
        <v>15853.97</v>
      </c>
      <c r="AV312" s="14">
        <v>16228.09</v>
      </c>
      <c r="AW312" s="14">
        <v>16349.7</v>
      </c>
      <c r="AX312" s="14">
        <v>16366.13</v>
      </c>
      <c r="AY312" s="14">
        <v>16285.2</v>
      </c>
      <c r="AZ312" s="14">
        <v>15936.49</v>
      </c>
      <c r="BA312" s="14">
        <v>15561.45</v>
      </c>
      <c r="BB312" s="14">
        <v>15263.05</v>
      </c>
      <c r="BC312" s="14">
        <v>12991.13</v>
      </c>
      <c r="BD312" s="14">
        <v>9878.4359999999997</v>
      </c>
      <c r="BE312" s="14">
        <v>8598.4060000000009</v>
      </c>
      <c r="BF312" s="14">
        <v>16201.79</v>
      </c>
      <c r="BG312" s="14">
        <v>66.855729999999994</v>
      </c>
      <c r="BH312" s="14">
        <v>65.885379999999998</v>
      </c>
      <c r="BI312" s="14">
        <v>65.126480000000001</v>
      </c>
      <c r="BJ312" s="14">
        <v>64.035579999999996</v>
      </c>
      <c r="BK312" s="14">
        <v>63.254939999999998</v>
      </c>
      <c r="BL312" s="14">
        <v>63.045459999999999</v>
      </c>
      <c r="BM312" s="14">
        <v>63.142290000000003</v>
      </c>
      <c r="BN312" s="14">
        <v>64.932810000000003</v>
      </c>
      <c r="BO312" s="14">
        <v>67.567189999999997</v>
      </c>
      <c r="BP312" s="14">
        <v>70.879450000000006</v>
      </c>
      <c r="BQ312" s="14">
        <v>74.531620000000004</v>
      </c>
      <c r="BR312" s="14">
        <v>77.541499999999999</v>
      </c>
      <c r="BS312" s="14">
        <v>80.371539999999996</v>
      </c>
      <c r="BT312" s="14">
        <v>82.871539999999996</v>
      </c>
      <c r="BU312" s="14">
        <v>83.454539999999994</v>
      </c>
      <c r="BV312" s="14">
        <v>82.727270000000004</v>
      </c>
      <c r="BW312" s="14">
        <v>82.201580000000007</v>
      </c>
      <c r="BX312" s="14">
        <v>81.308300000000003</v>
      </c>
      <c r="BY312" s="14">
        <v>79.974310000000003</v>
      </c>
      <c r="BZ312" s="14">
        <v>76.946640000000002</v>
      </c>
      <c r="CA312" s="14">
        <v>73.308300000000003</v>
      </c>
      <c r="CB312" s="14">
        <v>71.268780000000007</v>
      </c>
      <c r="CC312" s="14">
        <v>69.626480000000001</v>
      </c>
      <c r="CD312" s="14">
        <v>68.292490000000001</v>
      </c>
      <c r="CE312" s="14">
        <v>7017.5829999999996</v>
      </c>
      <c r="CF312" s="14">
        <v>6322.1379999999999</v>
      </c>
      <c r="CG312" s="14">
        <v>6203.19</v>
      </c>
      <c r="CH312" s="14">
        <v>6227.0990000000002</v>
      </c>
      <c r="CI312" s="14">
        <v>5080.973</v>
      </c>
      <c r="CJ312" s="14">
        <v>3951.3739999999998</v>
      </c>
      <c r="CK312" s="14">
        <v>4126.2510000000002</v>
      </c>
      <c r="CL312" s="14">
        <v>3535.7060000000001</v>
      </c>
      <c r="CM312" s="14">
        <v>3578.5340000000001</v>
      </c>
      <c r="CN312" s="14">
        <v>4881.643</v>
      </c>
      <c r="CO312" s="14">
        <v>5971.3609999999999</v>
      </c>
      <c r="CP312" s="14">
        <v>5737.241</v>
      </c>
      <c r="CQ312" s="14">
        <v>6126.0140000000001</v>
      </c>
      <c r="CR312" s="14">
        <v>6965.62</v>
      </c>
      <c r="CS312" s="14">
        <v>7679.3469999999998</v>
      </c>
      <c r="CT312" s="14">
        <v>7979.0259999999998</v>
      </c>
      <c r="CU312" s="14">
        <v>8085.223</v>
      </c>
      <c r="CV312" s="14">
        <v>8218.7489999999998</v>
      </c>
      <c r="CW312" s="14">
        <v>9486.125</v>
      </c>
      <c r="CX312" s="14">
        <v>14189.89</v>
      </c>
      <c r="CY312" s="14">
        <v>15316.42</v>
      </c>
      <c r="CZ312" s="14">
        <v>12610.91</v>
      </c>
      <c r="DA312" s="14">
        <v>9676.0210000000006</v>
      </c>
      <c r="DB312" s="14">
        <v>9653.2440000000006</v>
      </c>
      <c r="DC312" s="14">
        <v>7002.4459999999999</v>
      </c>
      <c r="DD312" s="14">
        <v>17</v>
      </c>
      <c r="DE312" s="14">
        <v>19</v>
      </c>
      <c r="DF312" s="27">
        <f t="shared" ca="1" si="4"/>
        <v>2538.6566666666672</v>
      </c>
      <c r="DG312" s="14">
        <v>0</v>
      </c>
      <c r="DH312" s="14"/>
      <c r="DI312" s="14"/>
      <c r="DJ312" s="14"/>
      <c r="DK312" s="14"/>
      <c r="DL312" s="14"/>
      <c r="DM312" s="14"/>
      <c r="DN312" s="14"/>
      <c r="DO312" s="14"/>
      <c r="DP312" s="14"/>
      <c r="DQ312" s="14"/>
      <c r="DR312" s="14"/>
      <c r="DS312" s="14"/>
      <c r="DT312" s="14"/>
      <c r="DU312" s="14"/>
      <c r="DV312" s="14"/>
      <c r="DW312" s="14"/>
      <c r="DX312" s="14"/>
      <c r="DY312" s="14"/>
      <c r="DZ312" s="14"/>
      <c r="EA312" s="14"/>
    </row>
    <row r="313" spans="1:131" x14ac:dyDescent="0.25">
      <c r="A313" s="14" t="s">
        <v>64</v>
      </c>
      <c r="B313" s="14" t="s">
        <v>63</v>
      </c>
      <c r="C313" s="14" t="s">
        <v>63</v>
      </c>
      <c r="D313" s="14" t="s">
        <v>63</v>
      </c>
      <c r="E313" s="14" t="s">
        <v>63</v>
      </c>
      <c r="F313" s="14" t="s">
        <v>127</v>
      </c>
      <c r="G313" s="14" t="s">
        <v>192</v>
      </c>
      <c r="H313" s="1">
        <v>42213</v>
      </c>
      <c r="I313" s="14">
        <v>11090.45</v>
      </c>
      <c r="J313" s="14">
        <v>10314.219999999999</v>
      </c>
      <c r="K313" s="14">
        <v>10159.040000000001</v>
      </c>
      <c r="L313" s="14">
        <v>10783.17</v>
      </c>
      <c r="M313" s="14">
        <v>11212.61</v>
      </c>
      <c r="N313" s="14">
        <v>12099.55</v>
      </c>
      <c r="O313" s="14">
        <v>12920.24</v>
      </c>
      <c r="P313" s="14">
        <v>14703.47</v>
      </c>
      <c r="Q313" s="14">
        <v>17177.72</v>
      </c>
      <c r="R313" s="14">
        <v>19043.96</v>
      </c>
      <c r="S313" s="14">
        <v>20626.47</v>
      </c>
      <c r="T313" s="14">
        <v>21741.73</v>
      </c>
      <c r="U313" s="14">
        <v>22706.81</v>
      </c>
      <c r="V313" s="14">
        <v>23726.31</v>
      </c>
      <c r="W313" s="14">
        <v>24642.9</v>
      </c>
      <c r="X313" s="14">
        <v>18143.5</v>
      </c>
      <c r="Y313" s="14">
        <v>19332.89</v>
      </c>
      <c r="Z313" s="14">
        <v>20046.8</v>
      </c>
      <c r="AA313" s="14">
        <v>19944.400000000001</v>
      </c>
      <c r="AB313" s="14">
        <v>24831.83</v>
      </c>
      <c r="AC313" s="14">
        <v>23797.96</v>
      </c>
      <c r="AD313" s="14">
        <v>19744.98</v>
      </c>
      <c r="AE313" s="14">
        <v>14761.22</v>
      </c>
      <c r="AF313" s="14">
        <v>12926.52</v>
      </c>
      <c r="AG313" s="14">
        <v>19366.900000000001</v>
      </c>
      <c r="AH313" s="14">
        <v>11086.06</v>
      </c>
      <c r="AI313" s="14">
        <v>10339.6</v>
      </c>
      <c r="AJ313" s="14">
        <v>10201.790000000001</v>
      </c>
      <c r="AK313" s="14">
        <v>10730.05</v>
      </c>
      <c r="AL313" s="14">
        <v>11179.45</v>
      </c>
      <c r="AM313" s="14">
        <v>12163.19</v>
      </c>
      <c r="AN313" s="14">
        <v>12921.07</v>
      </c>
      <c r="AO313" s="14">
        <v>14633.09</v>
      </c>
      <c r="AP313" s="14">
        <v>17161.2</v>
      </c>
      <c r="AQ313" s="14">
        <v>19069.650000000001</v>
      </c>
      <c r="AR313" s="14">
        <v>20673.73</v>
      </c>
      <c r="AS313" s="14">
        <v>21714.74</v>
      </c>
      <c r="AT313" s="14">
        <v>22634.39</v>
      </c>
      <c r="AU313" s="14">
        <v>23509.54</v>
      </c>
      <c r="AV313" s="14">
        <v>24287.599999999999</v>
      </c>
      <c r="AW313" s="14">
        <v>24579.279999999999</v>
      </c>
      <c r="AX313" s="14">
        <v>24818.87</v>
      </c>
      <c r="AY313" s="14">
        <v>25046.06</v>
      </c>
      <c r="AZ313" s="14">
        <v>24431.4</v>
      </c>
      <c r="BA313" s="14">
        <v>24026.13</v>
      </c>
      <c r="BB313" s="14">
        <v>23219.54</v>
      </c>
      <c r="BC313" s="14">
        <v>19319.37</v>
      </c>
      <c r="BD313" s="14">
        <v>14517.83</v>
      </c>
      <c r="BE313" s="14">
        <v>12703.53</v>
      </c>
      <c r="BF313" s="14">
        <v>24739.75</v>
      </c>
      <c r="BG313" s="14">
        <v>69.029660000000007</v>
      </c>
      <c r="BH313" s="14">
        <v>67.894069999999999</v>
      </c>
      <c r="BI313" s="14">
        <v>66.293790000000001</v>
      </c>
      <c r="BJ313" s="14">
        <v>65.299440000000004</v>
      </c>
      <c r="BK313" s="14">
        <v>63.975990000000003</v>
      </c>
      <c r="BL313" s="14">
        <v>63.213279999999997</v>
      </c>
      <c r="BM313" s="14">
        <v>63.594630000000002</v>
      </c>
      <c r="BN313" s="14">
        <v>67.411019999999994</v>
      </c>
      <c r="BO313" s="14">
        <v>72.131360000000001</v>
      </c>
      <c r="BP313" s="14">
        <v>76.94068</v>
      </c>
      <c r="BQ313" s="14">
        <v>81.21893</v>
      </c>
      <c r="BR313" s="14">
        <v>85.381360000000001</v>
      </c>
      <c r="BS313" s="14">
        <v>88.896900000000002</v>
      </c>
      <c r="BT313" s="14">
        <v>91.58475</v>
      </c>
      <c r="BU313" s="14">
        <v>92.980220000000003</v>
      </c>
      <c r="BV313" s="14">
        <v>93.871470000000002</v>
      </c>
      <c r="BW313" s="14">
        <v>93.816379999999995</v>
      </c>
      <c r="BX313" s="14">
        <v>93.129940000000005</v>
      </c>
      <c r="BY313" s="14">
        <v>91.344639999999998</v>
      </c>
      <c r="BZ313" s="14">
        <v>87.475989999999996</v>
      </c>
      <c r="CA313" s="14">
        <v>82.877120000000005</v>
      </c>
      <c r="CB313" s="14">
        <v>79.416659999999993</v>
      </c>
      <c r="CC313" s="14">
        <v>77.161019999999994</v>
      </c>
      <c r="CD313" s="14">
        <v>75.3065</v>
      </c>
      <c r="CE313" s="14">
        <v>3764.1840000000002</v>
      </c>
      <c r="CF313" s="14">
        <v>3477.1019999999999</v>
      </c>
      <c r="CG313" s="14">
        <v>3237.3530000000001</v>
      </c>
      <c r="CH313" s="14">
        <v>3258.6709999999998</v>
      </c>
      <c r="CI313" s="14">
        <v>2950.806</v>
      </c>
      <c r="CJ313" s="14">
        <v>2302.0169999999998</v>
      </c>
      <c r="CK313" s="14">
        <v>2292.7910000000002</v>
      </c>
      <c r="CL313" s="14">
        <v>2232.2750000000001</v>
      </c>
      <c r="CM313" s="14">
        <v>2793.3960000000002</v>
      </c>
      <c r="CN313" s="14">
        <v>3475.2919999999999</v>
      </c>
      <c r="CO313" s="14">
        <v>3721.9520000000002</v>
      </c>
      <c r="CP313" s="14">
        <v>3941.1289999999999</v>
      </c>
      <c r="CQ313" s="14">
        <v>4453.2110000000002</v>
      </c>
      <c r="CR313" s="14">
        <v>4710.4279999999999</v>
      </c>
      <c r="CS313" s="14">
        <v>5136.9080000000004</v>
      </c>
      <c r="CT313" s="14">
        <v>5415.9880000000003</v>
      </c>
      <c r="CU313" s="14">
        <v>5636.8580000000002</v>
      </c>
      <c r="CV313" s="14">
        <v>5875.9930000000004</v>
      </c>
      <c r="CW313" s="14">
        <v>7127.87</v>
      </c>
      <c r="CX313" s="14">
        <v>9741.5409999999993</v>
      </c>
      <c r="CY313" s="14">
        <v>9676.652</v>
      </c>
      <c r="CZ313" s="14">
        <v>7760.36</v>
      </c>
      <c r="DA313" s="14">
        <v>6587.0119999999997</v>
      </c>
      <c r="DB313" s="14">
        <v>6356.8379999999997</v>
      </c>
      <c r="DC313" s="14">
        <v>4515.8710000000001</v>
      </c>
      <c r="DD313" s="14">
        <v>16</v>
      </c>
      <c r="DE313" s="14">
        <v>19</v>
      </c>
      <c r="DF313" s="27">
        <f t="shared" ca="1" si="4"/>
        <v>5316.0550000000003</v>
      </c>
      <c r="DG313" s="14">
        <v>0</v>
      </c>
      <c r="DH313" s="14"/>
      <c r="DI313" s="14"/>
      <c r="DJ313" s="14"/>
      <c r="DK313" s="14"/>
      <c r="DL313" s="14"/>
      <c r="DM313" s="14"/>
      <c r="DN313" s="14"/>
      <c r="DO313" s="14"/>
      <c r="DP313" s="14"/>
      <c r="DQ313" s="14"/>
      <c r="DR313" s="14"/>
      <c r="DS313" s="14"/>
      <c r="DT313" s="14"/>
      <c r="DU313" s="14"/>
      <c r="DV313" s="14"/>
      <c r="DW313" s="14"/>
      <c r="DX313" s="14"/>
      <c r="DY313" s="14"/>
      <c r="DZ313" s="14"/>
      <c r="EA313" s="14"/>
    </row>
    <row r="314" spans="1:131" x14ac:dyDescent="0.25">
      <c r="A314" s="14" t="s">
        <v>64</v>
      </c>
      <c r="B314" s="14" t="s">
        <v>63</v>
      </c>
      <c r="C314" s="14" t="s">
        <v>63</v>
      </c>
      <c r="D314" s="14" t="s">
        <v>63</v>
      </c>
      <c r="E314" s="14" t="s">
        <v>63</v>
      </c>
      <c r="F314" s="14" t="s">
        <v>127</v>
      </c>
      <c r="G314" s="14" t="s">
        <v>192</v>
      </c>
      <c r="H314" s="1">
        <v>42214</v>
      </c>
      <c r="I314" s="14">
        <v>11601.73</v>
      </c>
      <c r="J314" s="14">
        <v>10923.22</v>
      </c>
      <c r="K314" s="14">
        <v>10573.18</v>
      </c>
      <c r="L314" s="14">
        <v>11487.41</v>
      </c>
      <c r="M314" s="14">
        <v>11903.06</v>
      </c>
      <c r="N314" s="14">
        <v>12758.84</v>
      </c>
      <c r="O314" s="14">
        <v>14091.11</v>
      </c>
      <c r="P314" s="14">
        <v>15945.46</v>
      </c>
      <c r="Q314" s="14">
        <v>18225.46</v>
      </c>
      <c r="R314" s="14">
        <v>19925.7</v>
      </c>
      <c r="S314" s="14">
        <v>21171.51</v>
      </c>
      <c r="T314" s="14">
        <v>22232.46</v>
      </c>
      <c r="U314" s="14">
        <v>23019.02</v>
      </c>
      <c r="V314" s="14">
        <v>24117.49</v>
      </c>
      <c r="W314" s="14">
        <v>24916.98</v>
      </c>
      <c r="X314" s="14">
        <v>18441.43</v>
      </c>
      <c r="Y314" s="14">
        <v>19585.13</v>
      </c>
      <c r="Z314" s="14">
        <v>20111.47</v>
      </c>
      <c r="AA314" s="14">
        <v>19915.28</v>
      </c>
      <c r="AB314" s="14">
        <v>24648.63</v>
      </c>
      <c r="AC314" s="14">
        <v>23794.19</v>
      </c>
      <c r="AD314" s="14">
        <v>19632.669999999998</v>
      </c>
      <c r="AE314" s="14">
        <v>14707.28</v>
      </c>
      <c r="AF314" s="14">
        <v>12832.69</v>
      </c>
      <c r="AG314" s="14">
        <v>19513.330000000002</v>
      </c>
      <c r="AH314" s="14">
        <v>11580.36</v>
      </c>
      <c r="AI314" s="14">
        <v>10947.35</v>
      </c>
      <c r="AJ314" s="14">
        <v>10631.34</v>
      </c>
      <c r="AK314" s="14">
        <v>11447.3</v>
      </c>
      <c r="AL314" s="14">
        <v>11915.28</v>
      </c>
      <c r="AM314" s="14">
        <v>12807.4</v>
      </c>
      <c r="AN314" s="14">
        <v>14034.47</v>
      </c>
      <c r="AO314" s="14">
        <v>15864.12</v>
      </c>
      <c r="AP314" s="14">
        <v>18203.7</v>
      </c>
      <c r="AQ314" s="14">
        <v>19956.11</v>
      </c>
      <c r="AR314" s="14">
        <v>21146.48</v>
      </c>
      <c r="AS314" s="14">
        <v>22133.4</v>
      </c>
      <c r="AT314" s="14">
        <v>22955.22</v>
      </c>
      <c r="AU314" s="14">
        <v>23809.14</v>
      </c>
      <c r="AV314" s="14">
        <v>24506.2</v>
      </c>
      <c r="AW314" s="14">
        <v>24680.12</v>
      </c>
      <c r="AX314" s="14">
        <v>24878.6</v>
      </c>
      <c r="AY314" s="14">
        <v>24934.28</v>
      </c>
      <c r="AZ314" s="14">
        <v>24339.98</v>
      </c>
      <c r="BA314" s="14">
        <v>24042.16</v>
      </c>
      <c r="BB314" s="14">
        <v>23340.2</v>
      </c>
      <c r="BC314" s="14">
        <v>19142.59</v>
      </c>
      <c r="BD314" s="14">
        <v>14317.7</v>
      </c>
      <c r="BE314" s="14">
        <v>12528.21</v>
      </c>
      <c r="BF314" s="14">
        <v>24735.77</v>
      </c>
      <c r="BG314" s="14">
        <v>73.223650000000006</v>
      </c>
      <c r="BH314" s="14">
        <v>71.784899999999993</v>
      </c>
      <c r="BI314" s="14">
        <v>70.551280000000006</v>
      </c>
      <c r="BJ314" s="14">
        <v>69.353279999999998</v>
      </c>
      <c r="BK314" s="14">
        <v>67.602559999999997</v>
      </c>
      <c r="BL314" s="14">
        <v>66.411680000000004</v>
      </c>
      <c r="BM314" s="14">
        <v>66.129630000000006</v>
      </c>
      <c r="BN314" s="14">
        <v>68.957269999999994</v>
      </c>
      <c r="BO314" s="14">
        <v>73.03989</v>
      </c>
      <c r="BP314" s="14">
        <v>77.183760000000007</v>
      </c>
      <c r="BQ314" s="14">
        <v>81.5</v>
      </c>
      <c r="BR314" s="14">
        <v>85.51567</v>
      </c>
      <c r="BS314" s="14">
        <v>88.169520000000006</v>
      </c>
      <c r="BT314" s="14">
        <v>90.720789999999994</v>
      </c>
      <c r="BU314" s="14">
        <v>92.149569999999997</v>
      </c>
      <c r="BV314" s="14">
        <v>92.497150000000005</v>
      </c>
      <c r="BW314" s="14">
        <v>92.340450000000004</v>
      </c>
      <c r="BX314" s="14">
        <v>90.746440000000007</v>
      </c>
      <c r="BY314" s="14">
        <v>88.377489999999995</v>
      </c>
      <c r="BZ314" s="14">
        <v>84.55556</v>
      </c>
      <c r="CA314" s="14">
        <v>80.193730000000002</v>
      </c>
      <c r="CB314" s="14">
        <v>76.763530000000003</v>
      </c>
      <c r="CC314" s="14">
        <v>73.955839999999995</v>
      </c>
      <c r="CD314" s="14">
        <v>72.529910000000001</v>
      </c>
      <c r="CE314" s="14">
        <v>3681.91</v>
      </c>
      <c r="CF314" s="14">
        <v>3516.3580000000002</v>
      </c>
      <c r="CG314" s="14">
        <v>3167.1350000000002</v>
      </c>
      <c r="CH314" s="14">
        <v>3169.386</v>
      </c>
      <c r="CI314" s="14">
        <v>2790.2089999999998</v>
      </c>
      <c r="CJ314" s="14">
        <v>2193.4389999999999</v>
      </c>
      <c r="CK314" s="14">
        <v>2364.8760000000002</v>
      </c>
      <c r="CL314" s="14">
        <v>2198.6260000000002</v>
      </c>
      <c r="CM314" s="14">
        <v>2628.1379999999999</v>
      </c>
      <c r="CN314" s="14">
        <v>3439.4279999999999</v>
      </c>
      <c r="CO314" s="14">
        <v>3843.1149999999998</v>
      </c>
      <c r="CP314" s="14">
        <v>3726.9279999999999</v>
      </c>
      <c r="CQ314" s="14">
        <v>4441.6210000000001</v>
      </c>
      <c r="CR314" s="14">
        <v>4626.3419999999996</v>
      </c>
      <c r="CS314" s="14">
        <v>4955.8059999999996</v>
      </c>
      <c r="CT314" s="14">
        <v>5260.6980000000003</v>
      </c>
      <c r="CU314" s="14">
        <v>5532.54</v>
      </c>
      <c r="CV314" s="14">
        <v>6022.4579999999996</v>
      </c>
      <c r="CW314" s="14">
        <v>6984.4219999999996</v>
      </c>
      <c r="CX314" s="14">
        <v>9361.1880000000001</v>
      </c>
      <c r="CY314" s="14">
        <v>9935.4549999999999</v>
      </c>
      <c r="CZ314" s="14">
        <v>7867.3190000000004</v>
      </c>
      <c r="DA314" s="14">
        <v>6375.2340000000004</v>
      </c>
      <c r="DB314" s="14">
        <v>5824.8010000000004</v>
      </c>
      <c r="DC314" s="14">
        <v>4542.1790000000001</v>
      </c>
      <c r="DD314" s="14">
        <v>16</v>
      </c>
      <c r="DE314" s="14">
        <v>19</v>
      </c>
      <c r="DF314" s="27">
        <f t="shared" ca="1" si="4"/>
        <v>5236.4724999999999</v>
      </c>
      <c r="DG314" s="14">
        <v>0</v>
      </c>
      <c r="DH314" s="14"/>
      <c r="DI314" s="14"/>
      <c r="DJ314" s="14"/>
      <c r="DK314" s="14"/>
      <c r="DL314" s="14"/>
      <c r="DM314" s="14"/>
      <c r="DN314" s="14"/>
      <c r="DO314" s="14"/>
      <c r="DP314" s="14"/>
      <c r="DQ314" s="14"/>
      <c r="DR314" s="14"/>
      <c r="DS314" s="14"/>
      <c r="DT314" s="14"/>
      <c r="DU314" s="14"/>
      <c r="DV314" s="14"/>
      <c r="DW314" s="14"/>
      <c r="DX314" s="14"/>
      <c r="DY314" s="14"/>
      <c r="DZ314" s="14"/>
      <c r="EA314" s="14"/>
    </row>
    <row r="315" spans="1:131" x14ac:dyDescent="0.25">
      <c r="A315" s="14" t="s">
        <v>64</v>
      </c>
      <c r="B315" s="14" t="s">
        <v>63</v>
      </c>
      <c r="C315" s="14" t="s">
        <v>63</v>
      </c>
      <c r="D315" s="14" t="s">
        <v>63</v>
      </c>
      <c r="E315" s="14" t="s">
        <v>63</v>
      </c>
      <c r="F315" s="14" t="s">
        <v>127</v>
      </c>
      <c r="G315" s="14" t="s">
        <v>192</v>
      </c>
      <c r="H315" s="1">
        <v>42215</v>
      </c>
      <c r="I315" s="14">
        <v>11874.78</v>
      </c>
      <c r="J315" s="14">
        <v>11108.86</v>
      </c>
      <c r="K315" s="14">
        <v>10789.73</v>
      </c>
      <c r="L315" s="14">
        <v>11747.74</v>
      </c>
      <c r="M315" s="14">
        <v>12214.13</v>
      </c>
      <c r="N315" s="14">
        <v>13085.62</v>
      </c>
      <c r="O315" s="14">
        <v>14521.33</v>
      </c>
      <c r="P315" s="14">
        <v>16254.27</v>
      </c>
      <c r="Q315" s="14">
        <v>18239.900000000001</v>
      </c>
      <c r="R315" s="14">
        <v>19814.439999999999</v>
      </c>
      <c r="S315" s="14">
        <v>20850.11</v>
      </c>
      <c r="T315" s="14">
        <v>21834.21</v>
      </c>
      <c r="U315" s="14">
        <v>22534.400000000001</v>
      </c>
      <c r="V315" s="14">
        <v>23605.15</v>
      </c>
      <c r="W315" s="14">
        <v>24000.27</v>
      </c>
      <c r="X315" s="14">
        <v>17981.89</v>
      </c>
      <c r="Y315" s="14">
        <v>18908.54</v>
      </c>
      <c r="Z315" s="14">
        <v>19404.37</v>
      </c>
      <c r="AA315" s="14">
        <v>19239.080000000002</v>
      </c>
      <c r="AB315" s="14">
        <v>24272.18</v>
      </c>
      <c r="AC315" s="14">
        <v>23407.27</v>
      </c>
      <c r="AD315" s="14">
        <v>19298.53</v>
      </c>
      <c r="AE315" s="14">
        <v>14640.15</v>
      </c>
      <c r="AF315" s="14">
        <v>12787.78</v>
      </c>
      <c r="AG315" s="14">
        <v>18883.47</v>
      </c>
      <c r="AH315" s="14">
        <v>11832.07</v>
      </c>
      <c r="AI315" s="14">
        <v>11134.62</v>
      </c>
      <c r="AJ315" s="14">
        <v>10823.13</v>
      </c>
      <c r="AK315" s="14">
        <v>11746.52</v>
      </c>
      <c r="AL315" s="14">
        <v>12255.32</v>
      </c>
      <c r="AM315" s="14">
        <v>13173.64</v>
      </c>
      <c r="AN315" s="14">
        <v>14501.27</v>
      </c>
      <c r="AO315" s="14">
        <v>16145.14</v>
      </c>
      <c r="AP315" s="14">
        <v>18177.240000000002</v>
      </c>
      <c r="AQ315" s="14">
        <v>19845.97</v>
      </c>
      <c r="AR315" s="14">
        <v>20837.330000000002</v>
      </c>
      <c r="AS315" s="14">
        <v>21738.91</v>
      </c>
      <c r="AT315" s="14">
        <v>22402.42</v>
      </c>
      <c r="AU315" s="14">
        <v>23116.14</v>
      </c>
      <c r="AV315" s="14">
        <v>23322.06</v>
      </c>
      <c r="AW315" s="14">
        <v>23782.42</v>
      </c>
      <c r="AX315" s="14">
        <v>24041.58</v>
      </c>
      <c r="AY315" s="14">
        <v>24143.75</v>
      </c>
      <c r="AZ315" s="14">
        <v>23676.11</v>
      </c>
      <c r="BA315" s="14">
        <v>23547.81</v>
      </c>
      <c r="BB315" s="14">
        <v>22954.73</v>
      </c>
      <c r="BC315" s="14">
        <v>18960.09</v>
      </c>
      <c r="BD315" s="14">
        <v>14313.39</v>
      </c>
      <c r="BE315" s="14">
        <v>12534.56</v>
      </c>
      <c r="BF315" s="14">
        <v>23953.73</v>
      </c>
      <c r="BG315" s="14">
        <v>71.396010000000004</v>
      </c>
      <c r="BH315" s="14">
        <v>70.588319999999996</v>
      </c>
      <c r="BI315" s="14">
        <v>69.575500000000005</v>
      </c>
      <c r="BJ315" s="14">
        <v>68.149569999999997</v>
      </c>
      <c r="BK315" s="14">
        <v>67.470089999999999</v>
      </c>
      <c r="BL315" s="14">
        <v>66.776349999999994</v>
      </c>
      <c r="BM315" s="14">
        <v>66.435900000000004</v>
      </c>
      <c r="BN315" s="14">
        <v>67.646720000000002</v>
      </c>
      <c r="BO315" s="14">
        <v>70.048429999999996</v>
      </c>
      <c r="BP315" s="14">
        <v>73.07123</v>
      </c>
      <c r="BQ315" s="14">
        <v>76.162390000000002</v>
      </c>
      <c r="BR315" s="14">
        <v>79.47578</v>
      </c>
      <c r="BS315" s="14">
        <v>82.613960000000006</v>
      </c>
      <c r="BT315" s="14">
        <v>85.084050000000005</v>
      </c>
      <c r="BU315" s="14">
        <v>86.608260000000001</v>
      </c>
      <c r="BV315" s="14">
        <v>87.495729999999995</v>
      </c>
      <c r="BW315" s="14">
        <v>87.668090000000007</v>
      </c>
      <c r="BX315" s="14">
        <v>86.642449999999997</v>
      </c>
      <c r="BY315" s="14">
        <v>84.220789999999994</v>
      </c>
      <c r="BZ315" s="14">
        <v>80.381770000000003</v>
      </c>
      <c r="CA315" s="14">
        <v>77.259259999999998</v>
      </c>
      <c r="CB315" s="14">
        <v>75.209400000000002</v>
      </c>
      <c r="CC315" s="14">
        <v>73.602559999999997</v>
      </c>
      <c r="CD315" s="14">
        <v>72.373220000000003</v>
      </c>
      <c r="CE315" s="14">
        <v>3404.7739999999999</v>
      </c>
      <c r="CF315" s="14">
        <v>3168.0990000000002</v>
      </c>
      <c r="CG315" s="14">
        <v>3098.8710000000001</v>
      </c>
      <c r="CH315" s="14">
        <v>3168.4319999999998</v>
      </c>
      <c r="CI315" s="14">
        <v>2864.3580000000002</v>
      </c>
      <c r="CJ315" s="14">
        <v>2253.1779999999999</v>
      </c>
      <c r="CK315" s="14">
        <v>2155.6179999999999</v>
      </c>
      <c r="CL315" s="14">
        <v>2086.038</v>
      </c>
      <c r="CM315" s="14">
        <v>2516.8609999999999</v>
      </c>
      <c r="CN315" s="14">
        <v>3347.3339999999998</v>
      </c>
      <c r="CO315" s="14">
        <v>3806.317</v>
      </c>
      <c r="CP315" s="14">
        <v>3774.7060000000001</v>
      </c>
      <c r="CQ315" s="14">
        <v>4174.5330000000004</v>
      </c>
      <c r="CR315" s="14">
        <v>4639.902</v>
      </c>
      <c r="CS315" s="14">
        <v>4778.1239999999998</v>
      </c>
      <c r="CT315" s="14">
        <v>5129.2120000000004</v>
      </c>
      <c r="CU315" s="14">
        <v>5406.4160000000002</v>
      </c>
      <c r="CV315" s="14">
        <v>5413.15</v>
      </c>
      <c r="CW315" s="14">
        <v>6046.6090000000004</v>
      </c>
      <c r="CX315" s="14">
        <v>8573.4580000000005</v>
      </c>
      <c r="CY315" s="14">
        <v>8632.3240000000005</v>
      </c>
      <c r="CZ315" s="14">
        <v>7165.0680000000002</v>
      </c>
      <c r="DA315" s="14">
        <v>6159.4080000000004</v>
      </c>
      <c r="DB315" s="14">
        <v>5918.5259999999998</v>
      </c>
      <c r="DC315" s="14">
        <v>4093.306</v>
      </c>
      <c r="DD315" s="14">
        <v>16</v>
      </c>
      <c r="DE315" s="14">
        <v>19</v>
      </c>
      <c r="DF315" s="27">
        <f t="shared" ca="1" si="4"/>
        <v>4938.9824999999983</v>
      </c>
      <c r="DG315" s="14">
        <v>0</v>
      </c>
      <c r="DH315" s="14"/>
      <c r="DI315" s="14"/>
      <c r="DJ315" s="14"/>
      <c r="DK315" s="14"/>
      <c r="DL315" s="14"/>
      <c r="DM315" s="14"/>
      <c r="DN315" s="14"/>
      <c r="DO315" s="14"/>
      <c r="DP315" s="14"/>
      <c r="DQ315" s="14"/>
      <c r="DR315" s="14"/>
      <c r="DS315" s="14"/>
      <c r="DT315" s="14"/>
      <c r="DU315" s="14"/>
      <c r="DV315" s="14"/>
      <c r="DW315" s="14"/>
      <c r="DX315" s="14"/>
      <c r="DY315" s="14"/>
      <c r="DZ315" s="14"/>
      <c r="EA315" s="14"/>
    </row>
    <row r="316" spans="1:131" x14ac:dyDescent="0.25">
      <c r="A316" s="14" t="s">
        <v>64</v>
      </c>
      <c r="B316" s="14" t="s">
        <v>63</v>
      </c>
      <c r="C316" s="14" t="s">
        <v>63</v>
      </c>
      <c r="D316" s="14" t="s">
        <v>63</v>
      </c>
      <c r="E316" s="14" t="s">
        <v>63</v>
      </c>
      <c r="F316" s="14" t="s">
        <v>127</v>
      </c>
      <c r="G316" s="14" t="s">
        <v>192</v>
      </c>
      <c r="H316" s="1">
        <v>42233</v>
      </c>
      <c r="I316" s="14">
        <v>10093</v>
      </c>
      <c r="J316" s="14">
        <v>9336.4320000000007</v>
      </c>
      <c r="K316" s="14">
        <v>9148.2860000000001</v>
      </c>
      <c r="L316" s="14">
        <v>9688.7189999999991</v>
      </c>
      <c r="M316" s="14">
        <v>9911.57</v>
      </c>
      <c r="N316" s="14">
        <v>10580.01</v>
      </c>
      <c r="O316" s="14">
        <v>12185.16</v>
      </c>
      <c r="P316" s="14">
        <v>13932.49</v>
      </c>
      <c r="Q316" s="14">
        <v>16339.03</v>
      </c>
      <c r="R316" s="14">
        <v>17700.09</v>
      </c>
      <c r="S316" s="14">
        <v>18750.349999999999</v>
      </c>
      <c r="T316" s="14">
        <v>19520.89</v>
      </c>
      <c r="U316" s="14">
        <v>20047.919999999998</v>
      </c>
      <c r="V316" s="14">
        <v>20927.47</v>
      </c>
      <c r="W316" s="14">
        <v>21856.26</v>
      </c>
      <c r="X316" s="14">
        <v>16648.38</v>
      </c>
      <c r="Y316" s="14">
        <v>17843.8</v>
      </c>
      <c r="Z316" s="14">
        <v>17966.82</v>
      </c>
      <c r="AA316" s="14">
        <v>17786.310000000001</v>
      </c>
      <c r="AB316" s="14">
        <v>21307.16</v>
      </c>
      <c r="AC316" s="14">
        <v>20383.95</v>
      </c>
      <c r="AD316" s="14">
        <v>16883.740000000002</v>
      </c>
      <c r="AE316" s="14">
        <v>12918.49</v>
      </c>
      <c r="AF316" s="14">
        <v>11144.28</v>
      </c>
      <c r="AG316" s="14">
        <v>17561.330000000002</v>
      </c>
      <c r="AH316" s="14">
        <v>9965.3179999999993</v>
      </c>
      <c r="AI316" s="14">
        <v>9361.4979999999996</v>
      </c>
      <c r="AJ316" s="14">
        <v>9218.2630000000008</v>
      </c>
      <c r="AK316" s="14">
        <v>9659.2780000000002</v>
      </c>
      <c r="AL316" s="14">
        <v>9935.4050000000007</v>
      </c>
      <c r="AM316" s="14">
        <v>10577.11</v>
      </c>
      <c r="AN316" s="14">
        <v>12155</v>
      </c>
      <c r="AO316" s="14">
        <v>13833.31</v>
      </c>
      <c r="AP316" s="14">
        <v>16336.31</v>
      </c>
      <c r="AQ316" s="14">
        <v>17678.37</v>
      </c>
      <c r="AR316" s="14">
        <v>18690.46</v>
      </c>
      <c r="AS316" s="14">
        <v>19433.98</v>
      </c>
      <c r="AT316" s="14">
        <v>19945.29</v>
      </c>
      <c r="AU316" s="14">
        <v>20625.54</v>
      </c>
      <c r="AV316" s="14">
        <v>21411.13</v>
      </c>
      <c r="AW316" s="14">
        <v>21478.59</v>
      </c>
      <c r="AX316" s="14">
        <v>21720.62</v>
      </c>
      <c r="AY316" s="14">
        <v>21492.69</v>
      </c>
      <c r="AZ316" s="14">
        <v>21000.67</v>
      </c>
      <c r="BA316" s="14">
        <v>20729.310000000001</v>
      </c>
      <c r="BB316" s="14">
        <v>20069.77</v>
      </c>
      <c r="BC316" s="14">
        <v>16616.68</v>
      </c>
      <c r="BD316" s="14">
        <v>12731.97</v>
      </c>
      <c r="BE316" s="14">
        <v>10966.96</v>
      </c>
      <c r="BF316" s="14">
        <v>21434.27</v>
      </c>
      <c r="BG316" s="14">
        <v>74.66892</v>
      </c>
      <c r="BH316" s="14">
        <v>73.033779999999993</v>
      </c>
      <c r="BI316" s="14">
        <v>71.388509999999997</v>
      </c>
      <c r="BJ316" s="14">
        <v>69.922290000000004</v>
      </c>
      <c r="BK316" s="14">
        <v>68.6571</v>
      </c>
      <c r="BL316" s="14">
        <v>67.33784</v>
      </c>
      <c r="BM316" s="14">
        <v>66.564189999999996</v>
      </c>
      <c r="BN316" s="14">
        <v>68.66216</v>
      </c>
      <c r="BO316" s="14">
        <v>72.95608</v>
      </c>
      <c r="BP316" s="14">
        <v>77.292230000000004</v>
      </c>
      <c r="BQ316" s="14">
        <v>81.258449999999996</v>
      </c>
      <c r="BR316" s="14">
        <v>84.785480000000007</v>
      </c>
      <c r="BS316" s="14">
        <v>87.746619999999993</v>
      </c>
      <c r="BT316" s="14">
        <v>90.40034</v>
      </c>
      <c r="BU316" s="14">
        <v>91.954390000000004</v>
      </c>
      <c r="BV316" s="14">
        <v>92.608109999999996</v>
      </c>
      <c r="BW316" s="14">
        <v>92.173990000000003</v>
      </c>
      <c r="BX316" s="14">
        <v>90.484790000000004</v>
      </c>
      <c r="BY316" s="14">
        <v>87.503380000000007</v>
      </c>
      <c r="BZ316" s="14">
        <v>82.790539999999993</v>
      </c>
      <c r="CA316" s="14">
        <v>78.295609999999996</v>
      </c>
      <c r="CB316" s="14">
        <v>75.133449999999996</v>
      </c>
      <c r="CC316" s="14">
        <v>72.528720000000007</v>
      </c>
      <c r="CD316" s="14">
        <v>70.961150000000004</v>
      </c>
      <c r="CE316" s="14">
        <v>3513.2350000000001</v>
      </c>
      <c r="CF316" s="14">
        <v>3010.643</v>
      </c>
      <c r="CG316" s="14">
        <v>2636.4630000000002</v>
      </c>
      <c r="CH316" s="14">
        <v>2683.3679999999999</v>
      </c>
      <c r="CI316" s="14">
        <v>2228.9160000000002</v>
      </c>
      <c r="CJ316" s="14">
        <v>1804.325</v>
      </c>
      <c r="CK316" s="14">
        <v>1719.8710000000001</v>
      </c>
      <c r="CL316" s="14">
        <v>2635.6950000000002</v>
      </c>
      <c r="CM316" s="14">
        <v>2886.9989999999998</v>
      </c>
      <c r="CN316" s="14">
        <v>3242.6570000000002</v>
      </c>
      <c r="CO316" s="14">
        <v>3955.5410000000002</v>
      </c>
      <c r="CP316" s="14">
        <v>4683.4880000000003</v>
      </c>
      <c r="CQ316" s="14">
        <v>5336.65</v>
      </c>
      <c r="CR316" s="14">
        <v>5579.8159999999998</v>
      </c>
      <c r="CS316" s="14">
        <v>5996.7359999999999</v>
      </c>
      <c r="CT316" s="14">
        <v>5645.4279999999999</v>
      </c>
      <c r="CU316" s="14">
        <v>5153.4949999999999</v>
      </c>
      <c r="CV316" s="14">
        <v>5450.1570000000002</v>
      </c>
      <c r="CW316" s="14">
        <v>5693.5069999999996</v>
      </c>
      <c r="CX316" s="14">
        <v>7008.7610000000004</v>
      </c>
      <c r="CY316" s="14">
        <v>7305.9380000000001</v>
      </c>
      <c r="CZ316" s="14">
        <v>6389.26</v>
      </c>
      <c r="DA316" s="14">
        <v>5271.2209999999995</v>
      </c>
      <c r="DB316" s="14">
        <v>5124.2209999999995</v>
      </c>
      <c r="DC316" s="14">
        <v>3931.6610000000001</v>
      </c>
      <c r="DD316" s="14">
        <v>16</v>
      </c>
      <c r="DE316" s="14">
        <v>19</v>
      </c>
      <c r="DF316" s="27">
        <f t="shared" ca="1" si="4"/>
        <v>3964.4300000000003</v>
      </c>
      <c r="DG316" s="14">
        <v>0</v>
      </c>
      <c r="DH316" s="14"/>
      <c r="DI316" s="14"/>
      <c r="DJ316" s="14"/>
      <c r="DK316" s="14"/>
      <c r="DL316" s="14"/>
      <c r="DM316" s="14"/>
      <c r="DN316" s="14"/>
      <c r="DO316" s="14"/>
      <c r="DP316" s="14"/>
      <c r="DQ316" s="14"/>
      <c r="DR316" s="14"/>
      <c r="DS316" s="14"/>
      <c r="DT316" s="14"/>
      <c r="DU316" s="14"/>
      <c r="DV316" s="14"/>
      <c r="DW316" s="14"/>
      <c r="DX316" s="14"/>
      <c r="DY316" s="14"/>
      <c r="DZ316" s="14"/>
      <c r="EA316" s="14"/>
    </row>
    <row r="317" spans="1:131" x14ac:dyDescent="0.25">
      <c r="A317" s="14" t="s">
        <v>64</v>
      </c>
      <c r="B317" s="14" t="s">
        <v>63</v>
      </c>
      <c r="C317" s="14" t="s">
        <v>63</v>
      </c>
      <c r="D317" s="14" t="s">
        <v>63</v>
      </c>
      <c r="E317" s="14" t="s">
        <v>63</v>
      </c>
      <c r="F317" s="14" t="s">
        <v>127</v>
      </c>
      <c r="G317" s="14" t="s">
        <v>192</v>
      </c>
      <c r="H317" s="1">
        <v>42234</v>
      </c>
      <c r="I317" s="14">
        <v>10369.9</v>
      </c>
      <c r="J317" s="14">
        <v>9668.7960000000003</v>
      </c>
      <c r="K317" s="14">
        <v>9475.4089999999997</v>
      </c>
      <c r="L317" s="14">
        <v>9911.7389999999996</v>
      </c>
      <c r="M317" s="14">
        <v>10189.129999999999</v>
      </c>
      <c r="N317" s="14">
        <v>11012.34</v>
      </c>
      <c r="O317" s="14">
        <v>12433.12</v>
      </c>
      <c r="P317" s="14">
        <v>13965.1</v>
      </c>
      <c r="Q317" s="14">
        <v>16232.59</v>
      </c>
      <c r="R317" s="14">
        <v>17265.52</v>
      </c>
      <c r="S317" s="14">
        <v>18271.29</v>
      </c>
      <c r="T317" s="14">
        <v>18934.919999999998</v>
      </c>
      <c r="U317" s="14">
        <v>19530.13</v>
      </c>
      <c r="V317" s="14">
        <v>20366.509999999998</v>
      </c>
      <c r="W317" s="14">
        <v>21403.98</v>
      </c>
      <c r="X317" s="14">
        <v>16501.259999999998</v>
      </c>
      <c r="Y317" s="14">
        <v>17291</v>
      </c>
      <c r="Z317" s="14">
        <v>17681.29</v>
      </c>
      <c r="AA317" s="14">
        <v>17621.88</v>
      </c>
      <c r="AB317" s="14">
        <v>21782.73</v>
      </c>
      <c r="AC317" s="14">
        <v>20768.97</v>
      </c>
      <c r="AD317" s="14">
        <v>17251.169999999998</v>
      </c>
      <c r="AE317" s="14">
        <v>13328.22</v>
      </c>
      <c r="AF317" s="14">
        <v>11457.59</v>
      </c>
      <c r="AG317" s="14">
        <v>17273.86</v>
      </c>
      <c r="AH317" s="14">
        <v>10349.75</v>
      </c>
      <c r="AI317" s="14">
        <v>9674.7289999999994</v>
      </c>
      <c r="AJ317" s="14">
        <v>9481.1200000000008</v>
      </c>
      <c r="AK317" s="14">
        <v>9852.1740000000009</v>
      </c>
      <c r="AL317" s="14">
        <v>10170.83</v>
      </c>
      <c r="AM317" s="14">
        <v>11080.29</v>
      </c>
      <c r="AN317" s="14">
        <v>12403.46</v>
      </c>
      <c r="AO317" s="14">
        <v>13841.7</v>
      </c>
      <c r="AP317" s="14">
        <v>16167.51</v>
      </c>
      <c r="AQ317" s="14">
        <v>17191.13</v>
      </c>
      <c r="AR317" s="14">
        <v>18135.2</v>
      </c>
      <c r="AS317" s="14">
        <v>18776.54</v>
      </c>
      <c r="AT317" s="14">
        <v>19338.63</v>
      </c>
      <c r="AU317" s="14">
        <v>19892.439999999999</v>
      </c>
      <c r="AV317" s="14">
        <v>20624.939999999999</v>
      </c>
      <c r="AW317" s="14">
        <v>21034.28</v>
      </c>
      <c r="AX317" s="14">
        <v>21154.06</v>
      </c>
      <c r="AY317" s="14">
        <v>21232.85</v>
      </c>
      <c r="AZ317" s="14">
        <v>21043.72</v>
      </c>
      <c r="BA317" s="14">
        <v>20965.45</v>
      </c>
      <c r="BB317" s="14">
        <v>20330.13</v>
      </c>
      <c r="BC317" s="14">
        <v>17041.919999999998</v>
      </c>
      <c r="BD317" s="14">
        <v>13087.56</v>
      </c>
      <c r="BE317" s="14">
        <v>11329.11</v>
      </c>
      <c r="BF317" s="14">
        <v>21140.18</v>
      </c>
      <c r="BG317" s="14">
        <v>69.426469999999995</v>
      </c>
      <c r="BH317" s="14">
        <v>68.117649999999998</v>
      </c>
      <c r="BI317" s="14">
        <v>67.23039</v>
      </c>
      <c r="BJ317" s="14">
        <v>66.465680000000006</v>
      </c>
      <c r="BK317" s="14">
        <v>65.424840000000003</v>
      </c>
      <c r="BL317" s="14">
        <v>64.709149999999994</v>
      </c>
      <c r="BM317" s="14">
        <v>64.307190000000006</v>
      </c>
      <c r="BN317" s="14">
        <v>65.349670000000003</v>
      </c>
      <c r="BO317" s="14">
        <v>68.205879999999993</v>
      </c>
      <c r="BP317" s="14">
        <v>71.552279999999996</v>
      </c>
      <c r="BQ317" s="14">
        <v>75.013069999999999</v>
      </c>
      <c r="BR317" s="14">
        <v>78.094769999999997</v>
      </c>
      <c r="BS317" s="14">
        <v>80.996729999999999</v>
      </c>
      <c r="BT317" s="14">
        <v>83.553920000000005</v>
      </c>
      <c r="BU317" s="14">
        <v>85.161770000000004</v>
      </c>
      <c r="BV317" s="14">
        <v>85.905230000000003</v>
      </c>
      <c r="BW317" s="14">
        <v>85.501630000000006</v>
      </c>
      <c r="BX317" s="14">
        <v>84.542479999999998</v>
      </c>
      <c r="BY317" s="14">
        <v>82.060460000000006</v>
      </c>
      <c r="BZ317" s="14">
        <v>78.029409999999999</v>
      </c>
      <c r="CA317" s="14">
        <v>74.318629999999999</v>
      </c>
      <c r="CB317" s="14">
        <v>71.985290000000006</v>
      </c>
      <c r="CC317" s="14">
        <v>70.178110000000004</v>
      </c>
      <c r="CD317" s="14">
        <v>68.910129999999995</v>
      </c>
      <c r="CE317" s="14">
        <v>3236.1089999999999</v>
      </c>
      <c r="CF317" s="14">
        <v>2857.62</v>
      </c>
      <c r="CG317" s="14">
        <v>2676.95</v>
      </c>
      <c r="CH317" s="14">
        <v>2695.2869999999998</v>
      </c>
      <c r="CI317" s="14">
        <v>2395.328</v>
      </c>
      <c r="CJ317" s="14">
        <v>2164.3020000000001</v>
      </c>
      <c r="CK317" s="14">
        <v>2035.8330000000001</v>
      </c>
      <c r="CL317" s="14">
        <v>2478.2190000000001</v>
      </c>
      <c r="CM317" s="14">
        <v>2891.7640000000001</v>
      </c>
      <c r="CN317" s="14">
        <v>3474.6080000000002</v>
      </c>
      <c r="CO317" s="14">
        <v>4685.4399999999996</v>
      </c>
      <c r="CP317" s="14">
        <v>5227.7529999999997</v>
      </c>
      <c r="CQ317" s="14">
        <v>5878.8959999999997</v>
      </c>
      <c r="CR317" s="14">
        <v>6083.8590000000004</v>
      </c>
      <c r="CS317" s="14">
        <v>6729.4639999999999</v>
      </c>
      <c r="CT317" s="14">
        <v>6735.2190000000001</v>
      </c>
      <c r="CU317" s="14">
        <v>6046.5720000000001</v>
      </c>
      <c r="CV317" s="14">
        <v>6145.3050000000003</v>
      </c>
      <c r="CW317" s="14">
        <v>6609.7759999999998</v>
      </c>
      <c r="CX317" s="14">
        <v>8179.56</v>
      </c>
      <c r="CY317" s="14">
        <v>8183.4350000000004</v>
      </c>
      <c r="CZ317" s="14">
        <v>6634.3519999999999</v>
      </c>
      <c r="DA317" s="14">
        <v>5983.1019999999999</v>
      </c>
      <c r="DB317" s="14">
        <v>5802.8090000000002</v>
      </c>
      <c r="DC317" s="14">
        <v>4581.8310000000001</v>
      </c>
      <c r="DD317" s="14">
        <v>16</v>
      </c>
      <c r="DE317" s="14">
        <v>19</v>
      </c>
      <c r="DF317" s="27">
        <f t="shared" ca="1" si="4"/>
        <v>3737.6750000000029</v>
      </c>
      <c r="DG317" s="14">
        <v>0</v>
      </c>
      <c r="DH317" s="14"/>
      <c r="DI317" s="14"/>
      <c r="DJ317" s="14"/>
      <c r="DK317" s="14"/>
      <c r="DL317" s="14"/>
      <c r="DM317" s="14"/>
      <c r="DN317" s="14"/>
      <c r="DO317" s="14"/>
      <c r="DP317" s="14"/>
      <c r="DQ317" s="14"/>
      <c r="DR317" s="14"/>
      <c r="DS317" s="14"/>
      <c r="DT317" s="14"/>
      <c r="DU317" s="14"/>
      <c r="DV317" s="14"/>
      <c r="DW317" s="14"/>
      <c r="DX317" s="14"/>
      <c r="DY317" s="14"/>
      <c r="DZ317" s="14"/>
      <c r="EA317" s="14"/>
    </row>
    <row r="318" spans="1:131" x14ac:dyDescent="0.25">
      <c r="A318" s="14" t="s">
        <v>64</v>
      </c>
      <c r="B318" s="14" t="s">
        <v>63</v>
      </c>
      <c r="C318" s="14" t="s">
        <v>63</v>
      </c>
      <c r="D318" s="14" t="s">
        <v>63</v>
      </c>
      <c r="E318" s="14" t="s">
        <v>63</v>
      </c>
      <c r="F318" s="14" t="s">
        <v>127</v>
      </c>
      <c r="G318" s="14" t="s">
        <v>192</v>
      </c>
      <c r="H318" s="1">
        <v>42242</v>
      </c>
      <c r="I318" s="14">
        <v>9645.5669999999991</v>
      </c>
      <c r="J318" s="14">
        <v>9033.7000000000007</v>
      </c>
      <c r="K318" s="14">
        <v>8779.4449999999997</v>
      </c>
      <c r="L318" s="14">
        <v>9268.5259999999998</v>
      </c>
      <c r="M318" s="14">
        <v>9517.9060000000009</v>
      </c>
      <c r="N318" s="14">
        <v>10389.07</v>
      </c>
      <c r="O318" s="14">
        <v>12034.86</v>
      </c>
      <c r="P318" s="14">
        <v>13357.82</v>
      </c>
      <c r="Q318" s="14">
        <v>15602.59</v>
      </c>
      <c r="R318" s="14">
        <v>16643.28</v>
      </c>
      <c r="S318" s="14">
        <v>17728.93</v>
      </c>
      <c r="T318" s="14">
        <v>18586.04</v>
      </c>
      <c r="U318" s="14">
        <v>19322.64</v>
      </c>
      <c r="V318" s="14">
        <v>20341.349999999999</v>
      </c>
      <c r="W318" s="14">
        <v>21549.279999999999</v>
      </c>
      <c r="X318" s="14">
        <v>16131.24</v>
      </c>
      <c r="Y318" s="14">
        <v>17016.759999999998</v>
      </c>
      <c r="Z318" s="14">
        <v>17519.509999999998</v>
      </c>
      <c r="AA318" s="14">
        <v>17396.2</v>
      </c>
      <c r="AB318" s="14">
        <v>21606</v>
      </c>
      <c r="AC318" s="14">
        <v>20706.45</v>
      </c>
      <c r="AD318" s="14">
        <v>17025.830000000002</v>
      </c>
      <c r="AE318" s="14">
        <v>12921.51</v>
      </c>
      <c r="AF318" s="14">
        <v>11032.69</v>
      </c>
      <c r="AG318" s="14">
        <v>17015.93</v>
      </c>
      <c r="AH318" s="14">
        <v>9681.9310000000005</v>
      </c>
      <c r="AI318" s="14">
        <v>9104.4599999999991</v>
      </c>
      <c r="AJ318" s="14">
        <v>8858.1239999999998</v>
      </c>
      <c r="AK318" s="14">
        <v>9238.4480000000003</v>
      </c>
      <c r="AL318" s="14">
        <v>9497.7960000000003</v>
      </c>
      <c r="AM318" s="14">
        <v>10464.950000000001</v>
      </c>
      <c r="AN318" s="14">
        <v>12043.33</v>
      </c>
      <c r="AO318" s="14">
        <v>13238.79</v>
      </c>
      <c r="AP318" s="14">
        <v>15547.25</v>
      </c>
      <c r="AQ318" s="14">
        <v>16574.509999999998</v>
      </c>
      <c r="AR318" s="14">
        <v>17646.87</v>
      </c>
      <c r="AS318" s="14">
        <v>18475.57</v>
      </c>
      <c r="AT318" s="14">
        <v>19200.41</v>
      </c>
      <c r="AU318" s="14">
        <v>19897.54</v>
      </c>
      <c r="AV318" s="14">
        <v>20845.36</v>
      </c>
      <c r="AW318" s="14">
        <v>21000.35</v>
      </c>
      <c r="AX318" s="14">
        <v>21137.83</v>
      </c>
      <c r="AY318" s="14">
        <v>21300.87</v>
      </c>
      <c r="AZ318" s="14">
        <v>20918.21</v>
      </c>
      <c r="BA318" s="14">
        <v>20857.490000000002</v>
      </c>
      <c r="BB318" s="14">
        <v>20317.71</v>
      </c>
      <c r="BC318" s="14">
        <v>16835.13</v>
      </c>
      <c r="BD318" s="14">
        <v>12737.47</v>
      </c>
      <c r="BE318" s="14">
        <v>10881.04</v>
      </c>
      <c r="BF318" s="14">
        <v>21085.81</v>
      </c>
      <c r="BG318" s="14">
        <v>67.981909999999999</v>
      </c>
      <c r="BH318" s="14">
        <v>66.861840000000001</v>
      </c>
      <c r="BI318" s="14">
        <v>65.927639999999997</v>
      </c>
      <c r="BJ318" s="14">
        <v>64.991780000000006</v>
      </c>
      <c r="BK318" s="14">
        <v>64.407899999999998</v>
      </c>
      <c r="BL318" s="14">
        <v>64.023030000000006</v>
      </c>
      <c r="BM318" s="14">
        <v>63.825659999999999</v>
      </c>
      <c r="BN318" s="14">
        <v>64.927639999999997</v>
      </c>
      <c r="BO318" s="14">
        <v>68.13158</v>
      </c>
      <c r="BP318" s="14">
        <v>71.848690000000005</v>
      </c>
      <c r="BQ318" s="14">
        <v>75.396389999999997</v>
      </c>
      <c r="BR318" s="14">
        <v>78.820719999999994</v>
      </c>
      <c r="BS318" s="14">
        <v>82.546049999999994</v>
      </c>
      <c r="BT318" s="14">
        <v>86.161190000000005</v>
      </c>
      <c r="BU318" s="14">
        <v>88.577299999999994</v>
      </c>
      <c r="BV318" s="14">
        <v>89.373350000000002</v>
      </c>
      <c r="BW318" s="14">
        <v>88.728610000000003</v>
      </c>
      <c r="BX318" s="14">
        <v>87.907899999999998</v>
      </c>
      <c r="BY318" s="14">
        <v>85.60033</v>
      </c>
      <c r="BZ318" s="14">
        <v>81.876649999999998</v>
      </c>
      <c r="CA318" s="14">
        <v>78.434209999999993</v>
      </c>
      <c r="CB318" s="14">
        <v>76.460530000000006</v>
      </c>
      <c r="CC318" s="14">
        <v>74.486840000000001</v>
      </c>
      <c r="CD318" s="14">
        <v>73.042760000000001</v>
      </c>
      <c r="CE318" s="14">
        <v>2527.6550000000002</v>
      </c>
      <c r="CF318" s="14">
        <v>2254.4389999999999</v>
      </c>
      <c r="CG318" s="14">
        <v>2187.3919999999998</v>
      </c>
      <c r="CH318" s="14">
        <v>2031.4</v>
      </c>
      <c r="CI318" s="14">
        <v>1856.3520000000001</v>
      </c>
      <c r="CJ318" s="14">
        <v>1704.992</v>
      </c>
      <c r="CK318" s="14">
        <v>1491.7629999999999</v>
      </c>
      <c r="CL318" s="14">
        <v>1689.5160000000001</v>
      </c>
      <c r="CM318" s="14">
        <v>2309.194</v>
      </c>
      <c r="CN318" s="14">
        <v>2756.2730000000001</v>
      </c>
      <c r="CO318" s="14">
        <v>3949.0140000000001</v>
      </c>
      <c r="CP318" s="14">
        <v>4316.9520000000002</v>
      </c>
      <c r="CQ318" s="14">
        <v>4465.9579999999996</v>
      </c>
      <c r="CR318" s="14">
        <v>4958.42</v>
      </c>
      <c r="CS318" s="14">
        <v>5151.6970000000001</v>
      </c>
      <c r="CT318" s="14">
        <v>6058.3270000000002</v>
      </c>
      <c r="CU318" s="14">
        <v>6098.4639999999999</v>
      </c>
      <c r="CV318" s="14">
        <v>6018.567</v>
      </c>
      <c r="CW318" s="14">
        <v>6009.4780000000001</v>
      </c>
      <c r="CX318" s="14">
        <v>6976.2089999999998</v>
      </c>
      <c r="CY318" s="14">
        <v>7305.5479999999998</v>
      </c>
      <c r="CZ318" s="14">
        <v>5933.9229999999998</v>
      </c>
      <c r="DA318" s="14">
        <v>5204.0709999999999</v>
      </c>
      <c r="DB318" s="14">
        <v>5101.5249999999996</v>
      </c>
      <c r="DC318" s="14">
        <v>4731.4309999999996</v>
      </c>
      <c r="DD318" s="14">
        <v>16</v>
      </c>
      <c r="DE318" s="14">
        <v>19</v>
      </c>
      <c r="DF318" s="27">
        <f t="shared" ca="1" si="4"/>
        <v>4055.1750000000029</v>
      </c>
      <c r="DG318" s="14">
        <v>0</v>
      </c>
      <c r="DH318" s="14"/>
      <c r="DI318" s="14"/>
      <c r="DJ318" s="14"/>
      <c r="DK318" s="14"/>
      <c r="DL318" s="14"/>
      <c r="DM318" s="14"/>
      <c r="DN318" s="14"/>
      <c r="DO318" s="14"/>
      <c r="DP318" s="14"/>
      <c r="DQ318" s="14"/>
      <c r="DR318" s="14"/>
      <c r="DS318" s="14"/>
      <c r="DT318" s="14"/>
      <c r="DU318" s="14"/>
      <c r="DV318" s="14"/>
      <c r="DW318" s="14"/>
      <c r="DX318" s="14"/>
      <c r="DY318" s="14"/>
      <c r="DZ318" s="14"/>
      <c r="EA318" s="14"/>
    </row>
    <row r="319" spans="1:131" x14ac:dyDescent="0.25">
      <c r="A319" s="14" t="s">
        <v>64</v>
      </c>
      <c r="B319" s="14" t="s">
        <v>63</v>
      </c>
      <c r="C319" s="14" t="s">
        <v>63</v>
      </c>
      <c r="D319" s="14" t="s">
        <v>63</v>
      </c>
      <c r="E319" s="14" t="s">
        <v>63</v>
      </c>
      <c r="F319" s="14" t="s">
        <v>127</v>
      </c>
      <c r="G319" s="14" t="s">
        <v>192</v>
      </c>
      <c r="H319" s="1">
        <v>42243</v>
      </c>
      <c r="I319" s="14">
        <v>9549.4269999999997</v>
      </c>
      <c r="J319" s="14">
        <v>8936.5120000000006</v>
      </c>
      <c r="K319" s="14">
        <v>8646.0509999999995</v>
      </c>
      <c r="L319" s="14">
        <v>9157.1260000000002</v>
      </c>
      <c r="M319" s="14">
        <v>9389.0859999999993</v>
      </c>
      <c r="N319" s="14">
        <v>10189</v>
      </c>
      <c r="O319" s="14">
        <v>11781.79</v>
      </c>
      <c r="P319" s="14">
        <v>13104.28</v>
      </c>
      <c r="Q319" s="14">
        <v>15709.95</v>
      </c>
      <c r="R319" s="14">
        <v>17004.509999999998</v>
      </c>
      <c r="S319" s="14">
        <v>18503.05</v>
      </c>
      <c r="T319" s="14">
        <v>19457.61</v>
      </c>
      <c r="U319" s="14">
        <v>20173.03</v>
      </c>
      <c r="V319" s="14">
        <v>21177.4</v>
      </c>
      <c r="W319" s="14">
        <v>22140.11</v>
      </c>
      <c r="X319" s="14">
        <v>16509.34</v>
      </c>
      <c r="Y319" s="14">
        <v>17498.66</v>
      </c>
      <c r="Z319" s="14">
        <v>17835.95</v>
      </c>
      <c r="AA319" s="14">
        <v>17509.919999999998</v>
      </c>
      <c r="AB319" s="14">
        <v>20973.599999999999</v>
      </c>
      <c r="AC319" s="14">
        <v>20330.37</v>
      </c>
      <c r="AD319" s="14">
        <v>17143.2</v>
      </c>
      <c r="AE319" s="14">
        <v>13026.71</v>
      </c>
      <c r="AF319" s="14">
        <v>11188.01</v>
      </c>
      <c r="AG319" s="14">
        <v>17338.47</v>
      </c>
      <c r="AH319" s="14">
        <v>9585.8799999999992</v>
      </c>
      <c r="AI319" s="14">
        <v>8995.6280000000006</v>
      </c>
      <c r="AJ319" s="14">
        <v>8732.9950000000008</v>
      </c>
      <c r="AK319" s="14">
        <v>9163.3510000000006</v>
      </c>
      <c r="AL319" s="14">
        <v>9402.1270000000004</v>
      </c>
      <c r="AM319" s="14">
        <v>10214.35</v>
      </c>
      <c r="AN319" s="14">
        <v>11810.08</v>
      </c>
      <c r="AO319" s="14">
        <v>13088.04</v>
      </c>
      <c r="AP319" s="14">
        <v>15727.1</v>
      </c>
      <c r="AQ319" s="14">
        <v>16969.150000000001</v>
      </c>
      <c r="AR319" s="14">
        <v>18469.95</v>
      </c>
      <c r="AS319" s="14">
        <v>19382.77</v>
      </c>
      <c r="AT319" s="14">
        <v>20105.37</v>
      </c>
      <c r="AU319" s="14">
        <v>20917.599999999999</v>
      </c>
      <c r="AV319" s="14">
        <v>21699.63</v>
      </c>
      <c r="AW319" s="14">
        <v>21776.35</v>
      </c>
      <c r="AX319" s="14">
        <v>21868.94</v>
      </c>
      <c r="AY319" s="14">
        <v>21795.5</v>
      </c>
      <c r="AZ319" s="14">
        <v>21229.01</v>
      </c>
      <c r="BA319" s="14">
        <v>20486.12</v>
      </c>
      <c r="BB319" s="14">
        <v>20014.830000000002</v>
      </c>
      <c r="BC319" s="14">
        <v>16952.53</v>
      </c>
      <c r="BD319" s="14">
        <v>12940.02</v>
      </c>
      <c r="BE319" s="14">
        <v>11162.24</v>
      </c>
      <c r="BF319" s="14">
        <v>21658.16</v>
      </c>
      <c r="BG319" s="14">
        <v>71.701669999999993</v>
      </c>
      <c r="BH319" s="14">
        <v>70.238330000000005</v>
      </c>
      <c r="BI319" s="14">
        <v>69.173330000000007</v>
      </c>
      <c r="BJ319" s="14">
        <v>68.09666</v>
      </c>
      <c r="BK319" s="14">
        <v>67.046670000000006</v>
      </c>
      <c r="BL319" s="14">
        <v>66.135000000000005</v>
      </c>
      <c r="BM319" s="14">
        <v>65.688329999999993</v>
      </c>
      <c r="BN319" s="14">
        <v>68.24333</v>
      </c>
      <c r="BO319" s="14">
        <v>72.486660000000001</v>
      </c>
      <c r="BP319" s="14">
        <v>76.53</v>
      </c>
      <c r="BQ319" s="14">
        <v>80.586669999999998</v>
      </c>
      <c r="BR319" s="14">
        <v>84.58</v>
      </c>
      <c r="BS319" s="14">
        <v>87.98</v>
      </c>
      <c r="BT319" s="14">
        <v>90.67</v>
      </c>
      <c r="BU319" s="14">
        <v>92.765000000000001</v>
      </c>
      <c r="BV319" s="14">
        <v>93.186670000000007</v>
      </c>
      <c r="BW319" s="14">
        <v>92.19</v>
      </c>
      <c r="BX319" s="14">
        <v>90.394999999999996</v>
      </c>
      <c r="BY319" s="14">
        <v>87.808329999999998</v>
      </c>
      <c r="BZ319" s="14">
        <v>84.301670000000001</v>
      </c>
      <c r="CA319" s="14">
        <v>81.323329999999999</v>
      </c>
      <c r="CB319" s="14">
        <v>79.251660000000001</v>
      </c>
      <c r="CC319" s="14">
        <v>77.321659999999994</v>
      </c>
      <c r="CD319" s="14">
        <v>75.36</v>
      </c>
      <c r="CE319" s="14">
        <v>2283.9299999999998</v>
      </c>
      <c r="CF319" s="14">
        <v>2041.425</v>
      </c>
      <c r="CG319" s="14">
        <v>1993.299</v>
      </c>
      <c r="CH319" s="14">
        <v>1817.0630000000001</v>
      </c>
      <c r="CI319" s="14">
        <v>1691.6679999999999</v>
      </c>
      <c r="CJ319" s="14">
        <v>1633.4580000000001</v>
      </c>
      <c r="CK319" s="14">
        <v>1255.5350000000001</v>
      </c>
      <c r="CL319" s="14">
        <v>1632.944</v>
      </c>
      <c r="CM319" s="14">
        <v>1805.567</v>
      </c>
      <c r="CN319" s="14">
        <v>2362.6410000000001</v>
      </c>
      <c r="CO319" s="14">
        <v>3317.1909999999998</v>
      </c>
      <c r="CP319" s="14">
        <v>3207.4059999999999</v>
      </c>
      <c r="CQ319" s="14">
        <v>3792.1419999999998</v>
      </c>
      <c r="CR319" s="14">
        <v>3991.2429999999999</v>
      </c>
      <c r="CS319" s="14">
        <v>4192.9120000000003</v>
      </c>
      <c r="CT319" s="14">
        <v>4323.5320000000002</v>
      </c>
      <c r="CU319" s="14">
        <v>4369.3320000000003</v>
      </c>
      <c r="CV319" s="14">
        <v>4269.402</v>
      </c>
      <c r="CW319" s="14">
        <v>4617.6409999999996</v>
      </c>
      <c r="CX319" s="14">
        <v>6079.6409999999996</v>
      </c>
      <c r="CY319" s="14">
        <v>6695.8029999999999</v>
      </c>
      <c r="CZ319" s="14">
        <v>5637</v>
      </c>
      <c r="DA319" s="14">
        <v>5018.2340000000004</v>
      </c>
      <c r="DB319" s="14">
        <v>5186.9690000000001</v>
      </c>
      <c r="DC319" s="14">
        <v>3663.471</v>
      </c>
      <c r="DD319" s="14">
        <v>16</v>
      </c>
      <c r="DE319" s="14">
        <v>19</v>
      </c>
      <c r="DF319" s="27">
        <f t="shared" ca="1" si="4"/>
        <v>4446.6375000000007</v>
      </c>
      <c r="DG319" s="14">
        <v>0</v>
      </c>
      <c r="DH319" s="14"/>
      <c r="DI319" s="14"/>
      <c r="DJ319" s="14"/>
      <c r="DK319" s="14"/>
      <c r="DL319" s="14"/>
      <c r="DM319" s="14"/>
      <c r="DN319" s="14"/>
      <c r="DO319" s="14"/>
      <c r="DP319" s="14"/>
      <c r="DQ319" s="14"/>
      <c r="DR319" s="14"/>
      <c r="DS319" s="14"/>
      <c r="DT319" s="14"/>
      <c r="DU319" s="14"/>
      <c r="DV319" s="14"/>
      <c r="DW319" s="14"/>
      <c r="DX319" s="14"/>
      <c r="DY319" s="14"/>
      <c r="DZ319" s="14"/>
      <c r="EA319" s="14"/>
    </row>
    <row r="320" spans="1:131" x14ac:dyDescent="0.25">
      <c r="A320" s="14" t="s">
        <v>64</v>
      </c>
      <c r="B320" s="14" t="s">
        <v>63</v>
      </c>
      <c r="C320" s="14" t="s">
        <v>63</v>
      </c>
      <c r="D320" s="14" t="s">
        <v>63</v>
      </c>
      <c r="E320" s="14" t="s">
        <v>63</v>
      </c>
      <c r="F320" s="14" t="s">
        <v>127</v>
      </c>
      <c r="G320" s="14" t="s">
        <v>192</v>
      </c>
      <c r="H320" s="1">
        <v>42256</v>
      </c>
      <c r="I320" s="14">
        <v>9977.9689999999991</v>
      </c>
      <c r="J320" s="14">
        <v>9378.6820000000007</v>
      </c>
      <c r="K320" s="14">
        <v>8993.0460000000003</v>
      </c>
      <c r="L320" s="14">
        <v>9097.1020000000008</v>
      </c>
      <c r="M320" s="14">
        <v>9560.0589999999993</v>
      </c>
      <c r="N320" s="14">
        <v>10551.72</v>
      </c>
      <c r="O320" s="14">
        <v>12204.32</v>
      </c>
      <c r="P320" s="14">
        <v>13301.89</v>
      </c>
      <c r="Q320" s="14">
        <v>15719.89</v>
      </c>
      <c r="R320" s="14">
        <v>16945.88</v>
      </c>
      <c r="S320" s="14">
        <v>18343.349999999999</v>
      </c>
      <c r="T320" s="14">
        <v>19546.72</v>
      </c>
      <c r="U320" s="14">
        <v>20239.330000000002</v>
      </c>
      <c r="V320" s="14">
        <v>21281.7</v>
      </c>
      <c r="W320" s="14">
        <v>22493.35</v>
      </c>
      <c r="X320" s="14">
        <v>16886.79</v>
      </c>
      <c r="Y320" s="14">
        <v>18056.560000000001</v>
      </c>
      <c r="Z320" s="14">
        <v>18569.560000000001</v>
      </c>
      <c r="AA320" s="14">
        <v>18325.45</v>
      </c>
      <c r="AB320" s="14">
        <v>22851.38</v>
      </c>
      <c r="AC320" s="14">
        <v>21135.919999999998</v>
      </c>
      <c r="AD320" s="14">
        <v>17139.830000000002</v>
      </c>
      <c r="AE320" s="14">
        <v>12721.39</v>
      </c>
      <c r="AF320" s="14">
        <v>11018.59</v>
      </c>
      <c r="AG320" s="14">
        <v>17959.59</v>
      </c>
      <c r="AH320" s="14">
        <v>9974.01</v>
      </c>
      <c r="AI320" s="14">
        <v>9510.366</v>
      </c>
      <c r="AJ320" s="14">
        <v>9059.9269999999997</v>
      </c>
      <c r="AK320" s="14">
        <v>9081.0329999999994</v>
      </c>
      <c r="AL320" s="14">
        <v>9519.0349999999999</v>
      </c>
      <c r="AM320" s="14">
        <v>10524.11</v>
      </c>
      <c r="AN320" s="14">
        <v>12240.92</v>
      </c>
      <c r="AO320" s="14">
        <v>13226.7</v>
      </c>
      <c r="AP320" s="14">
        <v>15785.83</v>
      </c>
      <c r="AQ320" s="14">
        <v>16955.900000000001</v>
      </c>
      <c r="AR320" s="14">
        <v>18327.55</v>
      </c>
      <c r="AS320" s="14">
        <v>19509.38</v>
      </c>
      <c r="AT320" s="14">
        <v>20295.32</v>
      </c>
      <c r="AU320" s="14">
        <v>21187.14</v>
      </c>
      <c r="AV320" s="14">
        <v>22160.18</v>
      </c>
      <c r="AW320" s="14">
        <v>22350.76</v>
      </c>
      <c r="AX320" s="14">
        <v>22577.69</v>
      </c>
      <c r="AY320" s="14">
        <v>22625.71</v>
      </c>
      <c r="AZ320" s="14">
        <v>21949.49</v>
      </c>
      <c r="BA320" s="14">
        <v>22326.42</v>
      </c>
      <c r="BB320" s="14">
        <v>20838.490000000002</v>
      </c>
      <c r="BC320" s="14">
        <v>16977.09</v>
      </c>
      <c r="BD320" s="14">
        <v>12689.25</v>
      </c>
      <c r="BE320" s="14">
        <v>11002.7</v>
      </c>
      <c r="BF320" s="14">
        <v>22380.11</v>
      </c>
      <c r="BG320" s="14">
        <v>73.057429999999997</v>
      </c>
      <c r="BH320" s="14">
        <v>71.263509999999997</v>
      </c>
      <c r="BI320" s="14">
        <v>69.6554</v>
      </c>
      <c r="BJ320" s="14">
        <v>68.608109999999996</v>
      </c>
      <c r="BK320" s="14">
        <v>67.074330000000003</v>
      </c>
      <c r="BL320" s="14">
        <v>66.258449999999996</v>
      </c>
      <c r="BM320" s="14">
        <v>65.959460000000007</v>
      </c>
      <c r="BN320" s="14">
        <v>68.265209999999996</v>
      </c>
      <c r="BO320" s="14">
        <v>73.577709999999996</v>
      </c>
      <c r="BP320" s="14">
        <v>78.471279999999993</v>
      </c>
      <c r="BQ320" s="14">
        <v>83.505070000000003</v>
      </c>
      <c r="BR320" s="14">
        <v>87.572630000000004</v>
      </c>
      <c r="BS320" s="14">
        <v>90.923990000000003</v>
      </c>
      <c r="BT320" s="14">
        <v>94.302369999999996</v>
      </c>
      <c r="BU320" s="14">
        <v>95.903720000000007</v>
      </c>
      <c r="BV320" s="14">
        <v>96.913849999999996</v>
      </c>
      <c r="BW320" s="14">
        <v>96.4679</v>
      </c>
      <c r="BX320" s="14">
        <v>94.854730000000004</v>
      </c>
      <c r="BY320" s="14">
        <v>91.684119999999993</v>
      </c>
      <c r="BZ320" s="14">
        <v>86.239869999999996</v>
      </c>
      <c r="CA320" s="14">
        <v>81.75</v>
      </c>
      <c r="CB320" s="14">
        <v>78.836150000000004</v>
      </c>
      <c r="CC320" s="14">
        <v>76.652019999999993</v>
      </c>
      <c r="CD320" s="14">
        <v>75.0321</v>
      </c>
      <c r="CE320" s="14">
        <v>4428.2640000000001</v>
      </c>
      <c r="CF320" s="14">
        <v>7365.7979999999998</v>
      </c>
      <c r="CG320" s="14">
        <v>3332.924</v>
      </c>
      <c r="CH320" s="14">
        <v>3039.9470000000001</v>
      </c>
      <c r="CI320" s="14">
        <v>2427.6219999999998</v>
      </c>
      <c r="CJ320" s="14">
        <v>2117.7069999999999</v>
      </c>
      <c r="CK320" s="14">
        <v>2031.94</v>
      </c>
      <c r="CL320" s="14">
        <v>2403.6660000000002</v>
      </c>
      <c r="CM320" s="14">
        <v>3231.7429999999999</v>
      </c>
      <c r="CN320" s="14">
        <v>3522.605</v>
      </c>
      <c r="CO320" s="14">
        <v>4194.1589999999997</v>
      </c>
      <c r="CP320" s="14">
        <v>4175.393</v>
      </c>
      <c r="CQ320" s="14">
        <v>4513.1059999999998</v>
      </c>
      <c r="CR320" s="14">
        <v>5047.6289999999999</v>
      </c>
      <c r="CS320" s="14">
        <v>5463.7640000000001</v>
      </c>
      <c r="CT320" s="14">
        <v>6153.5929999999998</v>
      </c>
      <c r="CU320" s="14">
        <v>6186.6109999999999</v>
      </c>
      <c r="CV320" s="14">
        <v>6096.2550000000001</v>
      </c>
      <c r="CW320" s="14">
        <v>7042.7929999999997</v>
      </c>
      <c r="CX320" s="14">
        <v>8994.8729999999996</v>
      </c>
      <c r="CY320" s="14">
        <v>9745.3619999999992</v>
      </c>
      <c r="CZ320" s="14">
        <v>8466.74</v>
      </c>
      <c r="DA320" s="14">
        <v>6590.576</v>
      </c>
      <c r="DB320" s="14">
        <v>6233.3919999999998</v>
      </c>
      <c r="DC320" s="14">
        <v>4728.9449999999997</v>
      </c>
      <c r="DD320" s="14">
        <v>16</v>
      </c>
      <c r="DE320" s="14">
        <v>19</v>
      </c>
      <c r="DF320" s="27">
        <f t="shared" ca="1" si="4"/>
        <v>4468.994999999999</v>
      </c>
      <c r="DG320" s="14">
        <v>0</v>
      </c>
      <c r="DH320" s="14"/>
      <c r="DI320" s="14"/>
      <c r="DJ320" s="14"/>
      <c r="DK320" s="14"/>
      <c r="DL320" s="14"/>
      <c r="DM320" s="14"/>
      <c r="DN320" s="14"/>
      <c r="DO320" s="14"/>
      <c r="DP320" s="14"/>
      <c r="DQ320" s="14"/>
      <c r="DR320" s="14"/>
      <c r="DS320" s="14"/>
      <c r="DT320" s="14"/>
      <c r="DU320" s="14"/>
      <c r="DV320" s="14"/>
      <c r="DW320" s="14"/>
      <c r="DX320" s="14"/>
      <c r="DY320" s="14"/>
      <c r="DZ320" s="14"/>
      <c r="EA320" s="14"/>
    </row>
    <row r="321" spans="1:131" x14ac:dyDescent="0.25">
      <c r="A321" s="14" t="s">
        <v>64</v>
      </c>
      <c r="B321" s="14" t="s">
        <v>63</v>
      </c>
      <c r="C321" s="14" t="s">
        <v>63</v>
      </c>
      <c r="D321" s="14" t="s">
        <v>63</v>
      </c>
      <c r="E321" s="14" t="s">
        <v>63</v>
      </c>
      <c r="F321" s="14" t="s">
        <v>127</v>
      </c>
      <c r="G321" s="14" t="s">
        <v>192</v>
      </c>
      <c r="H321" s="1">
        <v>42257</v>
      </c>
      <c r="I321" s="14">
        <v>9994.2440000000006</v>
      </c>
      <c r="J321" s="14">
        <v>9311.9570000000003</v>
      </c>
      <c r="K321" s="14">
        <v>9074.2630000000008</v>
      </c>
      <c r="L321" s="14">
        <v>9285.4069999999992</v>
      </c>
      <c r="M321" s="14">
        <v>9842.91</v>
      </c>
      <c r="N321" s="14">
        <v>10902.52</v>
      </c>
      <c r="O321" s="14">
        <v>12753.01</v>
      </c>
      <c r="P321" s="14">
        <v>13945.14</v>
      </c>
      <c r="Q321" s="14">
        <v>16339.81</v>
      </c>
      <c r="R321" s="14">
        <v>17780.36</v>
      </c>
      <c r="S321" s="14">
        <v>19064.11</v>
      </c>
      <c r="T321" s="14">
        <v>20089.59</v>
      </c>
      <c r="U321" s="14">
        <v>20778.810000000001</v>
      </c>
      <c r="V321" s="14">
        <v>21746.81</v>
      </c>
      <c r="W321" s="14">
        <v>22235.96</v>
      </c>
      <c r="X321" s="14">
        <v>17004.84</v>
      </c>
      <c r="Y321" s="14">
        <v>18006.400000000001</v>
      </c>
      <c r="Z321" s="14">
        <v>18296.12</v>
      </c>
      <c r="AA321" s="14">
        <v>18071.560000000001</v>
      </c>
      <c r="AB321" s="14">
        <v>22478.46</v>
      </c>
      <c r="AC321" s="14">
        <v>20849.759999999998</v>
      </c>
      <c r="AD321" s="14">
        <v>17114.650000000001</v>
      </c>
      <c r="AE321" s="14">
        <v>12758.56</v>
      </c>
      <c r="AF321" s="14">
        <v>11125.78</v>
      </c>
      <c r="AG321" s="14">
        <v>17844.73</v>
      </c>
      <c r="AH321" s="14">
        <v>9973.2729999999992</v>
      </c>
      <c r="AI321" s="14">
        <v>9366.6679999999997</v>
      </c>
      <c r="AJ321" s="14">
        <v>9144.2289999999994</v>
      </c>
      <c r="AK321" s="14">
        <v>9262.2469999999994</v>
      </c>
      <c r="AL321" s="14">
        <v>9833.7800000000007</v>
      </c>
      <c r="AM321" s="14">
        <v>10878.68</v>
      </c>
      <c r="AN321" s="14">
        <v>12697.77</v>
      </c>
      <c r="AO321" s="14">
        <v>13881.46</v>
      </c>
      <c r="AP321" s="14">
        <v>16388.02</v>
      </c>
      <c r="AQ321" s="14">
        <v>17822.95</v>
      </c>
      <c r="AR321" s="14">
        <v>19060.830000000002</v>
      </c>
      <c r="AS321" s="14">
        <v>20074.650000000001</v>
      </c>
      <c r="AT321" s="14">
        <v>20787.21</v>
      </c>
      <c r="AU321" s="14">
        <v>21664.16</v>
      </c>
      <c r="AV321" s="14">
        <v>21938.31</v>
      </c>
      <c r="AW321" s="14">
        <v>22068.639999999999</v>
      </c>
      <c r="AX321" s="14">
        <v>22228.11</v>
      </c>
      <c r="AY321" s="14">
        <v>22156.29</v>
      </c>
      <c r="AZ321" s="14">
        <v>21601.57</v>
      </c>
      <c r="BA321" s="14">
        <v>22068.86</v>
      </c>
      <c r="BB321" s="14">
        <v>20544.849999999999</v>
      </c>
      <c r="BC321" s="14">
        <v>16875.13</v>
      </c>
      <c r="BD321" s="14">
        <v>12693.32</v>
      </c>
      <c r="BE321" s="14">
        <v>11045.8</v>
      </c>
      <c r="BF321" s="14">
        <v>22054.36</v>
      </c>
      <c r="BG321" s="14">
        <v>73.580209999999994</v>
      </c>
      <c r="BH321" s="14">
        <v>72.059730000000002</v>
      </c>
      <c r="BI321" s="14">
        <v>70.64676</v>
      </c>
      <c r="BJ321" s="14">
        <v>69.308880000000002</v>
      </c>
      <c r="BK321" s="14">
        <v>68.372020000000006</v>
      </c>
      <c r="BL321" s="14">
        <v>67.566550000000007</v>
      </c>
      <c r="BM321" s="14">
        <v>66.802049999999994</v>
      </c>
      <c r="BN321" s="14">
        <v>68.208190000000002</v>
      </c>
      <c r="BO321" s="14">
        <v>72.725260000000006</v>
      </c>
      <c r="BP321" s="14">
        <v>77.754260000000002</v>
      </c>
      <c r="BQ321" s="14">
        <v>82.291809999999998</v>
      </c>
      <c r="BR321" s="14">
        <v>86.631399999999999</v>
      </c>
      <c r="BS321" s="14">
        <v>90.32423</v>
      </c>
      <c r="BT321" s="14">
        <v>93.515360000000001</v>
      </c>
      <c r="BU321" s="14">
        <v>94.588740000000001</v>
      </c>
      <c r="BV321" s="14">
        <v>94.662120000000002</v>
      </c>
      <c r="BW321" s="14">
        <v>94.365189999999998</v>
      </c>
      <c r="BX321" s="14">
        <v>92.907849999999996</v>
      </c>
      <c r="BY321" s="14">
        <v>89.662120000000002</v>
      </c>
      <c r="BZ321" s="14">
        <v>84.878839999999997</v>
      </c>
      <c r="CA321" s="14">
        <v>81.360069999999993</v>
      </c>
      <c r="CB321" s="14">
        <v>78.711600000000004</v>
      </c>
      <c r="CC321" s="14">
        <v>76.575090000000003</v>
      </c>
      <c r="CD321" s="14">
        <v>75.020480000000006</v>
      </c>
      <c r="CE321" s="14">
        <v>2752.3609999999999</v>
      </c>
      <c r="CF321" s="14">
        <v>2686.0720000000001</v>
      </c>
      <c r="CG321" s="14">
        <v>2550.3139999999999</v>
      </c>
      <c r="CH321" s="14">
        <v>2433.431</v>
      </c>
      <c r="CI321" s="14">
        <v>2121.4450000000002</v>
      </c>
      <c r="CJ321" s="14">
        <v>2518.8049999999998</v>
      </c>
      <c r="CK321" s="14">
        <v>1969.5260000000001</v>
      </c>
      <c r="CL321" s="14">
        <v>2172.69</v>
      </c>
      <c r="CM321" s="14">
        <v>2853.5329999999999</v>
      </c>
      <c r="CN321" s="14">
        <v>2902.79</v>
      </c>
      <c r="CO321" s="14">
        <v>3646.1460000000002</v>
      </c>
      <c r="CP321" s="14">
        <v>3445.3310000000001</v>
      </c>
      <c r="CQ321" s="14">
        <v>3745.4789999999998</v>
      </c>
      <c r="CR321" s="14">
        <v>4304.7309999999998</v>
      </c>
      <c r="CS321" s="14">
        <v>4619.6229999999996</v>
      </c>
      <c r="CT321" s="14">
        <v>5155.3040000000001</v>
      </c>
      <c r="CU321" s="14">
        <v>5376.7809999999999</v>
      </c>
      <c r="CV321" s="14">
        <v>5377.1490000000003</v>
      </c>
      <c r="CW321" s="14">
        <v>5682.7979999999998</v>
      </c>
      <c r="CX321" s="14">
        <v>8230.7379999999994</v>
      </c>
      <c r="CY321" s="14">
        <v>9565.2070000000003</v>
      </c>
      <c r="CZ321" s="14">
        <v>6764.2290000000003</v>
      </c>
      <c r="DA321" s="14">
        <v>5689.6009999999997</v>
      </c>
      <c r="DB321" s="14">
        <v>5353.3419999999996</v>
      </c>
      <c r="DC321" s="14">
        <v>4037.1559999999999</v>
      </c>
      <c r="DD321" s="14">
        <v>16</v>
      </c>
      <c r="DE321" s="14">
        <v>19</v>
      </c>
      <c r="DF321" s="27">
        <f t="shared" ca="1" si="4"/>
        <v>4253.1075000000019</v>
      </c>
      <c r="DG321" s="14">
        <v>0</v>
      </c>
      <c r="DH321" s="14"/>
      <c r="DI321" s="14"/>
      <c r="DJ321" s="14"/>
      <c r="DK321" s="14"/>
      <c r="DL321" s="14"/>
      <c r="DM321" s="14"/>
      <c r="DN321" s="14"/>
      <c r="DO321" s="14"/>
      <c r="DP321" s="14"/>
      <c r="DQ321" s="14"/>
      <c r="DR321" s="14"/>
      <c r="DS321" s="14"/>
      <c r="DT321" s="14"/>
      <c r="DU321" s="14"/>
      <c r="DV321" s="14"/>
      <c r="DW321" s="14"/>
      <c r="DX321" s="14"/>
      <c r="DY321" s="14"/>
      <c r="DZ321" s="14"/>
      <c r="EA321" s="14"/>
    </row>
    <row r="322" spans="1:131" x14ac:dyDescent="0.25">
      <c r="A322" s="14" t="s">
        <v>64</v>
      </c>
      <c r="B322" s="14" t="s">
        <v>63</v>
      </c>
      <c r="C322" s="14" t="s">
        <v>63</v>
      </c>
      <c r="D322" s="14" t="s">
        <v>63</v>
      </c>
      <c r="E322" s="14" t="s">
        <v>63</v>
      </c>
      <c r="F322" s="14" t="s">
        <v>127</v>
      </c>
      <c r="G322" s="14" t="s">
        <v>192</v>
      </c>
      <c r="H322" s="1">
        <v>42258</v>
      </c>
      <c r="I322" s="14">
        <v>9945.5400000000009</v>
      </c>
      <c r="J322" s="14">
        <v>9403.0660000000007</v>
      </c>
      <c r="K322" s="14">
        <v>9201.6640000000007</v>
      </c>
      <c r="L322" s="14">
        <v>9269.7340000000004</v>
      </c>
      <c r="M322" s="14">
        <v>9772.3529999999992</v>
      </c>
      <c r="N322" s="14">
        <v>10949.59</v>
      </c>
      <c r="O322" s="14">
        <v>12551.57</v>
      </c>
      <c r="P322" s="14">
        <v>13865.88</v>
      </c>
      <c r="Q322" s="14">
        <v>16036.54</v>
      </c>
      <c r="R322" s="14">
        <v>17496.87</v>
      </c>
      <c r="S322" s="14">
        <v>18177.79</v>
      </c>
      <c r="T322" s="14">
        <v>18708.490000000002</v>
      </c>
      <c r="U322" s="14">
        <v>19410.84</v>
      </c>
      <c r="V322" s="14">
        <v>20113.759999999998</v>
      </c>
      <c r="W322" s="14">
        <v>20434.86</v>
      </c>
      <c r="X322" s="14">
        <v>15471.4</v>
      </c>
      <c r="Y322" s="14">
        <v>16439.16</v>
      </c>
      <c r="Z322" s="14">
        <v>16639.990000000002</v>
      </c>
      <c r="AA322" s="14">
        <v>16403.189999999999</v>
      </c>
      <c r="AB322" s="14">
        <v>20617.63</v>
      </c>
      <c r="AC322" s="14">
        <v>19540.990000000002</v>
      </c>
      <c r="AD322" s="14">
        <v>16568.8</v>
      </c>
      <c r="AE322" s="14">
        <v>12565.96</v>
      </c>
      <c r="AF322" s="14">
        <v>10870.98</v>
      </c>
      <c r="AG322" s="14">
        <v>16238.43</v>
      </c>
      <c r="AH322" s="14">
        <v>9917.357</v>
      </c>
      <c r="AI322" s="14">
        <v>9426.8539999999994</v>
      </c>
      <c r="AJ322" s="14">
        <v>9237.0669999999991</v>
      </c>
      <c r="AK322" s="14">
        <v>9244.0769999999993</v>
      </c>
      <c r="AL322" s="14">
        <v>9775.5210000000006</v>
      </c>
      <c r="AM322" s="14">
        <v>10963.48</v>
      </c>
      <c r="AN322" s="14">
        <v>12567.06</v>
      </c>
      <c r="AO322" s="14">
        <v>13819.51</v>
      </c>
      <c r="AP322" s="14">
        <v>16014.59</v>
      </c>
      <c r="AQ322" s="14">
        <v>17556.87</v>
      </c>
      <c r="AR322" s="14">
        <v>18173.34</v>
      </c>
      <c r="AS322" s="14">
        <v>18660.34</v>
      </c>
      <c r="AT322" s="14">
        <v>19340.39</v>
      </c>
      <c r="AU322" s="14">
        <v>19857.29</v>
      </c>
      <c r="AV322" s="14">
        <v>19981.689999999999</v>
      </c>
      <c r="AW322" s="14">
        <v>20297.68</v>
      </c>
      <c r="AX322" s="14">
        <v>20434.599999999999</v>
      </c>
      <c r="AY322" s="14">
        <v>20286.05</v>
      </c>
      <c r="AZ322" s="14">
        <v>19815.28</v>
      </c>
      <c r="BA322" s="14">
        <v>20113.8</v>
      </c>
      <c r="BB322" s="14">
        <v>19205.72</v>
      </c>
      <c r="BC322" s="14">
        <v>16321.24</v>
      </c>
      <c r="BD322" s="14">
        <v>12399.75</v>
      </c>
      <c r="BE322" s="14">
        <v>10750.66</v>
      </c>
      <c r="BF322" s="14">
        <v>20210.72</v>
      </c>
      <c r="BG322" s="14">
        <v>73.496489999999994</v>
      </c>
      <c r="BH322" s="14">
        <v>72.422809999999998</v>
      </c>
      <c r="BI322" s="14">
        <v>71</v>
      </c>
      <c r="BJ322" s="14">
        <v>69.854389999999995</v>
      </c>
      <c r="BK322" s="14">
        <v>68.817539999999994</v>
      </c>
      <c r="BL322" s="14">
        <v>68.459649999999996</v>
      </c>
      <c r="BM322" s="14">
        <v>67.919300000000007</v>
      </c>
      <c r="BN322" s="14">
        <v>68.099999999999994</v>
      </c>
      <c r="BO322" s="14">
        <v>70.775440000000003</v>
      </c>
      <c r="BP322" s="14">
        <v>74.871930000000006</v>
      </c>
      <c r="BQ322" s="14">
        <v>79.010530000000003</v>
      </c>
      <c r="BR322" s="14">
        <v>82.531580000000005</v>
      </c>
      <c r="BS322" s="14">
        <v>86.301760000000002</v>
      </c>
      <c r="BT322" s="14">
        <v>88.950869999999995</v>
      </c>
      <c r="BU322" s="14">
        <v>90.229830000000007</v>
      </c>
      <c r="BV322" s="14">
        <v>91.563159999999996</v>
      </c>
      <c r="BW322" s="14">
        <v>91.096490000000003</v>
      </c>
      <c r="BX322" s="14">
        <v>89.366669999999999</v>
      </c>
      <c r="BY322" s="14">
        <v>85.638599999999997</v>
      </c>
      <c r="BZ322" s="14">
        <v>81.392979999999994</v>
      </c>
      <c r="CA322" s="14">
        <v>78.166659999999993</v>
      </c>
      <c r="CB322" s="14">
        <v>75.582459999999998</v>
      </c>
      <c r="CC322" s="14">
        <v>73.44211</v>
      </c>
      <c r="CD322" s="14">
        <v>71.861400000000003</v>
      </c>
      <c r="CE322" s="14">
        <v>2697.078</v>
      </c>
      <c r="CF322" s="14">
        <v>2455.3209999999999</v>
      </c>
      <c r="CG322" s="14">
        <v>2439.962</v>
      </c>
      <c r="CH322" s="14">
        <v>2438.94</v>
      </c>
      <c r="CI322" s="14">
        <v>2205.2829999999999</v>
      </c>
      <c r="CJ322" s="14">
        <v>2107.7060000000001</v>
      </c>
      <c r="CK322" s="14">
        <v>2269.9920000000002</v>
      </c>
      <c r="CL322" s="14">
        <v>2127.1280000000002</v>
      </c>
      <c r="CM322" s="14">
        <v>1936.8140000000001</v>
      </c>
      <c r="CN322" s="14">
        <v>2445.77</v>
      </c>
      <c r="CO322" s="14">
        <v>2855.3130000000001</v>
      </c>
      <c r="CP322" s="14">
        <v>3104.732</v>
      </c>
      <c r="CQ322" s="14">
        <v>3451.837</v>
      </c>
      <c r="CR322" s="14">
        <v>3771.636</v>
      </c>
      <c r="CS322" s="14">
        <v>4082.4119999999998</v>
      </c>
      <c r="CT322" s="14">
        <v>4504.5200000000004</v>
      </c>
      <c r="CU322" s="14">
        <v>4523.3500000000004</v>
      </c>
      <c r="CV322" s="14">
        <v>5089.1409999999996</v>
      </c>
      <c r="CW322" s="14">
        <v>5905.1530000000002</v>
      </c>
      <c r="CX322" s="14">
        <v>6488.5929999999998</v>
      </c>
      <c r="CY322" s="14">
        <v>6420.2539999999999</v>
      </c>
      <c r="CZ322" s="14">
        <v>5632.9210000000003</v>
      </c>
      <c r="DA322" s="14">
        <v>4793.96</v>
      </c>
      <c r="DB322" s="14">
        <v>4637.4920000000002</v>
      </c>
      <c r="DC322" s="14">
        <v>3638.5309999999999</v>
      </c>
      <c r="DD322" s="14">
        <v>16</v>
      </c>
      <c r="DE322" s="14">
        <v>19</v>
      </c>
      <c r="DF322" s="27">
        <f t="shared" ca="1" si="4"/>
        <v>4011.5699999999961</v>
      </c>
      <c r="DG322" s="14">
        <v>0</v>
      </c>
      <c r="DH322" s="14"/>
      <c r="DI322" s="14"/>
      <c r="DJ322" s="14"/>
      <c r="DK322" s="14"/>
      <c r="DL322" s="14"/>
      <c r="DM322" s="14"/>
      <c r="DN322" s="14"/>
      <c r="DO322" s="14"/>
      <c r="DP322" s="14"/>
      <c r="DQ322" s="14"/>
      <c r="DR322" s="14"/>
      <c r="DS322" s="14"/>
      <c r="DT322" s="14"/>
      <c r="DU322" s="14"/>
      <c r="DV322" s="14"/>
      <c r="DW322" s="14"/>
      <c r="DX322" s="14"/>
      <c r="DY322" s="14"/>
      <c r="DZ322" s="14"/>
      <c r="EA322" s="14"/>
    </row>
    <row r="323" spans="1:131" x14ac:dyDescent="0.25">
      <c r="A323" s="14" t="s">
        <v>64</v>
      </c>
      <c r="B323" s="14" t="s">
        <v>63</v>
      </c>
      <c r="C323" s="14" t="s">
        <v>63</v>
      </c>
      <c r="D323" s="14" t="s">
        <v>63</v>
      </c>
      <c r="E323" s="14" t="s">
        <v>63</v>
      </c>
      <c r="F323" s="14" t="s">
        <v>127</v>
      </c>
      <c r="G323" s="14" t="s">
        <v>192</v>
      </c>
      <c r="H323" s="1" t="s">
        <v>181</v>
      </c>
      <c r="I323" s="14">
        <v>9585.9570000000003</v>
      </c>
      <c r="J323" s="14">
        <v>8929.65</v>
      </c>
      <c r="K323" s="14">
        <v>8681.5540000000001</v>
      </c>
      <c r="L323" s="14">
        <v>9017.7970000000005</v>
      </c>
      <c r="M323" s="14">
        <v>9396.732</v>
      </c>
      <c r="N323" s="14">
        <v>10182.540000000001</v>
      </c>
      <c r="O323" s="14">
        <v>11463.96</v>
      </c>
      <c r="P323" s="14">
        <v>12918.44</v>
      </c>
      <c r="Q323" s="14">
        <v>15060.53</v>
      </c>
      <c r="R323" s="14">
        <v>16381.02</v>
      </c>
      <c r="S323" s="14">
        <v>17483.25</v>
      </c>
      <c r="T323" s="14">
        <v>18277.849999999999</v>
      </c>
      <c r="U323" s="14">
        <v>18885.349999999999</v>
      </c>
      <c r="V323" s="14">
        <v>19684.79</v>
      </c>
      <c r="W323" s="14">
        <v>20339.28</v>
      </c>
      <c r="X323" s="14">
        <v>15563.09</v>
      </c>
      <c r="Y323" s="14">
        <v>16473.84</v>
      </c>
      <c r="Z323" s="14">
        <v>16783.5</v>
      </c>
      <c r="AA323" s="14">
        <v>16663.099999999999</v>
      </c>
      <c r="AB323" s="14">
        <v>20224.02</v>
      </c>
      <c r="AC323" s="14">
        <v>19646.71</v>
      </c>
      <c r="AD323" s="14">
        <v>16503.29</v>
      </c>
      <c r="AE323" s="14">
        <v>12573.98</v>
      </c>
      <c r="AF323" s="14">
        <v>10884.85</v>
      </c>
      <c r="AG323" s="14">
        <v>16370.88</v>
      </c>
      <c r="AH323" s="14">
        <v>9595.9959999999992</v>
      </c>
      <c r="AI323" s="14">
        <v>8985.7430000000004</v>
      </c>
      <c r="AJ323" s="14">
        <v>8743.6460000000006</v>
      </c>
      <c r="AK323" s="14">
        <v>8999.17</v>
      </c>
      <c r="AL323" s="14">
        <v>9407.2780000000002</v>
      </c>
      <c r="AM323" s="14">
        <v>10208.790000000001</v>
      </c>
      <c r="AN323" s="14">
        <v>11447.76</v>
      </c>
      <c r="AO323" s="14">
        <v>12855.21</v>
      </c>
      <c r="AP323" s="14">
        <v>15056.27</v>
      </c>
      <c r="AQ323" s="14">
        <v>16373.98</v>
      </c>
      <c r="AR323" s="14">
        <v>17442.009999999998</v>
      </c>
      <c r="AS323" s="14">
        <v>18187.32</v>
      </c>
      <c r="AT323" s="14">
        <v>18796.93</v>
      </c>
      <c r="AU323" s="14">
        <v>19432.07</v>
      </c>
      <c r="AV323" s="14">
        <v>19914.88</v>
      </c>
      <c r="AW323" s="14">
        <v>20189.97</v>
      </c>
      <c r="AX323" s="14">
        <v>20329.560000000001</v>
      </c>
      <c r="AY323" s="14">
        <v>20318.09</v>
      </c>
      <c r="AZ323" s="14">
        <v>19926.38</v>
      </c>
      <c r="BA323" s="14">
        <v>19741.97</v>
      </c>
      <c r="BB323" s="14">
        <v>19262.28</v>
      </c>
      <c r="BC323" s="14">
        <v>16229.97</v>
      </c>
      <c r="BD323" s="14">
        <v>12418.19</v>
      </c>
      <c r="BE323" s="14">
        <v>10756.28</v>
      </c>
      <c r="BF323" s="14">
        <v>20210.330000000002</v>
      </c>
      <c r="BG323" s="14">
        <v>72.607990000000001</v>
      </c>
      <c r="BH323" s="14">
        <v>71.221350000000001</v>
      </c>
      <c r="BI323" s="14">
        <v>69.814639999999997</v>
      </c>
      <c r="BJ323" s="14">
        <v>68.563249999999996</v>
      </c>
      <c r="BK323" s="14">
        <v>67.572959999999995</v>
      </c>
      <c r="BL323" s="14">
        <v>66.746970000000005</v>
      </c>
      <c r="BM323" s="14">
        <v>66.719800000000006</v>
      </c>
      <c r="BN323" s="14">
        <v>68.917159999999996</v>
      </c>
      <c r="BO323" s="14">
        <v>72.586669999999998</v>
      </c>
      <c r="BP323" s="14">
        <v>76.479839999999996</v>
      </c>
      <c r="BQ323" s="14">
        <v>80.291560000000004</v>
      </c>
      <c r="BR323" s="14">
        <v>83.752529999999993</v>
      </c>
      <c r="BS323" s="14">
        <v>86.764420000000001</v>
      </c>
      <c r="BT323" s="14">
        <v>89.263729999999995</v>
      </c>
      <c r="BU323" s="14">
        <v>90.722489999999993</v>
      </c>
      <c r="BV323" s="14">
        <v>91.420389999999998</v>
      </c>
      <c r="BW323" s="14">
        <v>91.132769999999994</v>
      </c>
      <c r="BX323" s="14">
        <v>89.943709999999996</v>
      </c>
      <c r="BY323" s="14">
        <v>87.599720000000005</v>
      </c>
      <c r="BZ323" s="14">
        <v>83.956599999999995</v>
      </c>
      <c r="CA323" s="14">
        <v>80.149640000000005</v>
      </c>
      <c r="CB323" s="14">
        <v>77.405540000000002</v>
      </c>
      <c r="CC323" s="14">
        <v>75.235659999999996</v>
      </c>
      <c r="CD323" s="14">
        <v>73.732969999999995</v>
      </c>
      <c r="CE323" s="14">
        <v>172.56909999999999</v>
      </c>
      <c r="CF323" s="14">
        <v>169.38849999999999</v>
      </c>
      <c r="CG323" s="14">
        <v>145.8811</v>
      </c>
      <c r="CH323" s="14">
        <v>143.45480000000001</v>
      </c>
      <c r="CI323" s="14">
        <v>128.9442</v>
      </c>
      <c r="CJ323" s="14">
        <v>113.0984</v>
      </c>
      <c r="CK323" s="14">
        <v>109.7843</v>
      </c>
      <c r="CL323" s="14">
        <v>115.608</v>
      </c>
      <c r="CM323" s="14">
        <v>139.1885</v>
      </c>
      <c r="CN323" s="14">
        <v>166.35339999999999</v>
      </c>
      <c r="CO323" s="14">
        <v>209.65649999999999</v>
      </c>
      <c r="CP323" s="14">
        <v>210.93979999999999</v>
      </c>
      <c r="CQ323" s="14">
        <v>232.64859999999999</v>
      </c>
      <c r="CR323" s="14">
        <v>252.61150000000001</v>
      </c>
      <c r="CS323" s="14">
        <v>273.90309999999999</v>
      </c>
      <c r="CT323" s="14">
        <v>289.88630000000001</v>
      </c>
      <c r="CU323" s="14">
        <v>298.06810000000002</v>
      </c>
      <c r="CV323" s="14">
        <v>306.40429999999998</v>
      </c>
      <c r="CW323" s="14">
        <v>333.17880000000002</v>
      </c>
      <c r="CX323" s="14">
        <v>421.56029999999998</v>
      </c>
      <c r="CY323" s="14">
        <v>440.14589999999998</v>
      </c>
      <c r="CZ323" s="14">
        <v>371.149</v>
      </c>
      <c r="DA323" s="14">
        <v>312.3562</v>
      </c>
      <c r="DB323" s="14">
        <v>309.07240000000002</v>
      </c>
      <c r="DC323" s="14">
        <v>233.035</v>
      </c>
      <c r="DD323" s="14">
        <v>16</v>
      </c>
      <c r="DE323" s="14">
        <v>19</v>
      </c>
      <c r="DF323" s="27">
        <f t="shared" ref="DF323:DF386" ca="1" si="5">(SUM(OFFSET($AG323, 0, $DD323-1, 1, $DE323-$DD323+1))-SUM(OFFSET($I323, 0, $DD323-1, 1, $DE323-$DD323+1)))/($DE323-$DD323+1)</f>
        <v>3817.2425000000003</v>
      </c>
      <c r="DG323" s="14">
        <v>0</v>
      </c>
      <c r="DH323" s="14"/>
      <c r="DI323" s="14"/>
      <c r="DJ323" s="14"/>
      <c r="DK323" s="14"/>
      <c r="DL323" s="14"/>
      <c r="DM323" s="14"/>
      <c r="DN323" s="14"/>
      <c r="DO323" s="14"/>
      <c r="DP323" s="14"/>
      <c r="DQ323" s="14"/>
      <c r="DR323" s="14"/>
      <c r="DS323" s="14"/>
      <c r="DT323" s="14"/>
      <c r="DU323" s="14"/>
      <c r="DV323" s="14"/>
      <c r="DW323" s="14"/>
      <c r="DX323" s="14"/>
      <c r="DY323" s="14"/>
      <c r="DZ323" s="14"/>
      <c r="EA323" s="14"/>
    </row>
    <row r="324" spans="1:131" x14ac:dyDescent="0.25">
      <c r="A324" s="14" t="s">
        <v>64</v>
      </c>
      <c r="B324" s="14" t="s">
        <v>63</v>
      </c>
      <c r="C324" s="14" t="s">
        <v>63</v>
      </c>
      <c r="D324" s="14" t="s">
        <v>63</v>
      </c>
      <c r="E324" s="14" t="s">
        <v>63</v>
      </c>
      <c r="F324" s="14" t="s">
        <v>128</v>
      </c>
      <c r="G324" s="14" t="s">
        <v>191</v>
      </c>
      <c r="H324" s="1">
        <v>42167</v>
      </c>
      <c r="I324" s="14">
        <v>58573.18</v>
      </c>
      <c r="J324" s="14">
        <v>57471.79</v>
      </c>
      <c r="K324" s="14">
        <v>55727.64</v>
      </c>
      <c r="L324" s="14">
        <v>55461.64</v>
      </c>
      <c r="M324" s="14">
        <v>56854.87</v>
      </c>
      <c r="N324" s="14">
        <v>60957.72</v>
      </c>
      <c r="O324" s="14">
        <v>64652.04</v>
      </c>
      <c r="P324" s="14">
        <v>66912.41</v>
      </c>
      <c r="Q324" s="14">
        <v>68289.399999999994</v>
      </c>
      <c r="R324" s="14">
        <v>69861.47</v>
      </c>
      <c r="S324" s="14">
        <v>71367.41</v>
      </c>
      <c r="T324" s="14">
        <v>72382.8</v>
      </c>
      <c r="U324" s="14">
        <v>73257.02</v>
      </c>
      <c r="V324" s="14">
        <v>73426.31</v>
      </c>
      <c r="W324" s="14">
        <v>67919.23</v>
      </c>
      <c r="X324" s="14">
        <v>58045.96</v>
      </c>
      <c r="Y324" s="14">
        <v>57753.73</v>
      </c>
      <c r="Z324" s="14">
        <v>54153.53</v>
      </c>
      <c r="AA324" s="14">
        <v>52833.29</v>
      </c>
      <c r="AB324" s="14">
        <v>57027.72</v>
      </c>
      <c r="AC324" s="14">
        <v>60183.199999999997</v>
      </c>
      <c r="AD324" s="14">
        <v>58331.32</v>
      </c>
      <c r="AE324" s="14">
        <v>55534.18</v>
      </c>
      <c r="AF324" s="14">
        <v>53243.75</v>
      </c>
      <c r="AG324" s="14">
        <v>55696.63</v>
      </c>
      <c r="AH324" s="14">
        <v>58396.52</v>
      </c>
      <c r="AI324" s="14">
        <v>57258.1</v>
      </c>
      <c r="AJ324" s="14">
        <v>55847.16</v>
      </c>
      <c r="AK324" s="14">
        <v>56090.07</v>
      </c>
      <c r="AL324" s="14">
        <v>57501.16</v>
      </c>
      <c r="AM324" s="14">
        <v>61019.11</v>
      </c>
      <c r="AN324" s="14">
        <v>64550.45</v>
      </c>
      <c r="AO324" s="14">
        <v>66900.34</v>
      </c>
      <c r="AP324" s="14">
        <v>68333.22</v>
      </c>
      <c r="AQ324" s="14">
        <v>69225</v>
      </c>
      <c r="AR324" s="14">
        <v>70098.16</v>
      </c>
      <c r="AS324" s="14">
        <v>72038.89</v>
      </c>
      <c r="AT324" s="14">
        <v>72742.77</v>
      </c>
      <c r="AU324" s="14">
        <v>74042.350000000006</v>
      </c>
      <c r="AV324" s="14">
        <v>71688.36</v>
      </c>
      <c r="AW324" s="14">
        <v>69883.539999999994</v>
      </c>
      <c r="AX324" s="14">
        <v>69221.55</v>
      </c>
      <c r="AY324" s="14">
        <v>65469.55</v>
      </c>
      <c r="AZ324" s="14">
        <v>62679.34</v>
      </c>
      <c r="BA324" s="14">
        <v>59430.77</v>
      </c>
      <c r="BB324" s="14">
        <v>60221.78</v>
      </c>
      <c r="BC324" s="14">
        <v>58367.18</v>
      </c>
      <c r="BD324" s="14">
        <v>55588.13</v>
      </c>
      <c r="BE324" s="14">
        <v>53788.59</v>
      </c>
      <c r="BF324" s="14">
        <v>66862.460000000006</v>
      </c>
      <c r="BG324" s="14">
        <v>69.321100000000001</v>
      </c>
      <c r="BH324" s="14">
        <v>68.183490000000006</v>
      </c>
      <c r="BI324" s="14">
        <v>66.972480000000004</v>
      </c>
      <c r="BJ324" s="14">
        <v>65.793580000000006</v>
      </c>
      <c r="BK324" s="14">
        <v>64.88991</v>
      </c>
      <c r="BL324" s="14">
        <v>64.334860000000006</v>
      </c>
      <c r="BM324" s="14">
        <v>64.977069999999998</v>
      </c>
      <c r="BN324" s="14">
        <v>67.321100000000001</v>
      </c>
      <c r="BO324" s="14">
        <v>70.857799999999997</v>
      </c>
      <c r="BP324" s="14">
        <v>74.669719999999998</v>
      </c>
      <c r="BQ324" s="14">
        <v>78.486239999999995</v>
      </c>
      <c r="BR324" s="14">
        <v>82.197249999999997</v>
      </c>
      <c r="BS324" s="14">
        <v>85.15137</v>
      </c>
      <c r="BT324" s="14">
        <v>86.862390000000005</v>
      </c>
      <c r="BU324" s="14">
        <v>88.192660000000004</v>
      </c>
      <c r="BV324" s="14">
        <v>89.316509999999994</v>
      </c>
      <c r="BW324" s="14">
        <v>89.509169999999997</v>
      </c>
      <c r="BX324" s="14">
        <v>88.894490000000005</v>
      </c>
      <c r="BY324" s="14">
        <v>86.857799999999997</v>
      </c>
      <c r="BZ324" s="14">
        <v>83.798159999999996</v>
      </c>
      <c r="CA324" s="14">
        <v>79.642200000000003</v>
      </c>
      <c r="CB324" s="14">
        <v>76.917429999999996</v>
      </c>
      <c r="CC324" s="14">
        <v>74.701840000000004</v>
      </c>
      <c r="CD324" s="14">
        <v>73.123859999999993</v>
      </c>
      <c r="CE324" s="14">
        <v>236046.6</v>
      </c>
      <c r="CF324" s="14">
        <v>212503.4</v>
      </c>
      <c r="CG324" s="14">
        <v>194171.4</v>
      </c>
      <c r="CH324" s="14">
        <v>181848</v>
      </c>
      <c r="CI324" s="14">
        <v>122403.8</v>
      </c>
      <c r="CJ324" s="14">
        <v>70652.479999999996</v>
      </c>
      <c r="CK324" s="14">
        <v>56338.93</v>
      </c>
      <c r="CL324" s="14">
        <v>53790.239999999998</v>
      </c>
      <c r="CM324" s="14">
        <v>73290.13</v>
      </c>
      <c r="CN324" s="14">
        <v>139463.1</v>
      </c>
      <c r="CO324" s="14">
        <v>198097.7</v>
      </c>
      <c r="CP324" s="14">
        <v>260167.2</v>
      </c>
      <c r="CQ324" s="14">
        <v>298996.90000000002</v>
      </c>
      <c r="CR324" s="14">
        <v>322350.7</v>
      </c>
      <c r="CS324" s="14">
        <v>342062</v>
      </c>
      <c r="CT324" s="14">
        <v>369317.8</v>
      </c>
      <c r="CU324" s="14">
        <v>379234.8</v>
      </c>
      <c r="CV324" s="14">
        <v>392045.3</v>
      </c>
      <c r="CW324" s="14">
        <v>364814.9</v>
      </c>
      <c r="CX324" s="14">
        <v>307409.3</v>
      </c>
      <c r="CY324" s="14">
        <v>288755.59999999998</v>
      </c>
      <c r="CZ324" s="14">
        <v>298690.2</v>
      </c>
      <c r="DA324" s="14">
        <v>306380.79999999999</v>
      </c>
      <c r="DB324" s="14">
        <v>317329.8</v>
      </c>
      <c r="DC324" s="14">
        <v>319179.3</v>
      </c>
      <c r="DD324" s="14">
        <v>16</v>
      </c>
      <c r="DE324" s="14">
        <v>19</v>
      </c>
      <c r="DF324" s="27">
        <f t="shared" ca="1" si="5"/>
        <v>13369.122499999998</v>
      </c>
      <c r="DG324" s="14">
        <v>0</v>
      </c>
      <c r="DH324" s="14"/>
      <c r="DI324" s="14"/>
      <c r="DJ324" s="14"/>
      <c r="DK324" s="14"/>
      <c r="DL324" s="14"/>
      <c r="DM324" s="14"/>
      <c r="DN324" s="14"/>
      <c r="DO324" s="14"/>
      <c r="DP324" s="14"/>
      <c r="DQ324" s="14"/>
      <c r="DR324" s="14"/>
      <c r="DS324" s="14"/>
      <c r="DT324" s="14"/>
      <c r="DU324" s="14"/>
      <c r="DV324" s="14"/>
      <c r="DW324" s="14"/>
      <c r="DX324" s="14"/>
      <c r="DY324" s="14"/>
      <c r="DZ324" s="14"/>
      <c r="EA324" s="14"/>
    </row>
    <row r="325" spans="1:131" x14ac:dyDescent="0.25">
      <c r="A325" s="14" t="s">
        <v>64</v>
      </c>
      <c r="B325" s="14" t="s">
        <v>63</v>
      </c>
      <c r="C325" s="14" t="s">
        <v>63</v>
      </c>
      <c r="D325" s="14" t="s">
        <v>63</v>
      </c>
      <c r="E325" s="14" t="s">
        <v>63</v>
      </c>
      <c r="F325" s="14" t="s">
        <v>128</v>
      </c>
      <c r="G325" s="14" t="s">
        <v>191</v>
      </c>
      <c r="H325" s="1">
        <v>42180</v>
      </c>
      <c r="I325" s="14">
        <v>57509.08</v>
      </c>
      <c r="J325" s="14">
        <v>55393.67</v>
      </c>
      <c r="K325" s="14">
        <v>54095.92</v>
      </c>
      <c r="L325" s="14">
        <v>53367.14</v>
      </c>
      <c r="M325" s="14">
        <v>54054.9</v>
      </c>
      <c r="N325" s="14">
        <v>56714.54</v>
      </c>
      <c r="O325" s="14">
        <v>59728.1</v>
      </c>
      <c r="P325" s="14">
        <v>62955.26</v>
      </c>
      <c r="Q325" s="14">
        <v>66736.89</v>
      </c>
      <c r="R325" s="14">
        <v>72924.5</v>
      </c>
      <c r="S325" s="14">
        <v>73863.86</v>
      </c>
      <c r="T325" s="14">
        <v>75005.440000000002</v>
      </c>
      <c r="U325" s="14">
        <v>75040.210000000006</v>
      </c>
      <c r="V325" s="14">
        <v>73922.91</v>
      </c>
      <c r="W325" s="14">
        <v>70909.67</v>
      </c>
      <c r="X325" s="14">
        <v>59913.3</v>
      </c>
      <c r="Y325" s="14">
        <v>58886.9</v>
      </c>
      <c r="Z325" s="14">
        <v>57016.5</v>
      </c>
      <c r="AA325" s="14">
        <v>54939.75</v>
      </c>
      <c r="AB325" s="14">
        <v>62538.09</v>
      </c>
      <c r="AC325" s="14">
        <v>65549.850000000006</v>
      </c>
      <c r="AD325" s="14">
        <v>63670.68</v>
      </c>
      <c r="AE325" s="14">
        <v>60835.11</v>
      </c>
      <c r="AF325" s="14">
        <v>58539.5</v>
      </c>
      <c r="AG325" s="14">
        <v>57689.11</v>
      </c>
      <c r="AH325" s="14">
        <v>57412.91</v>
      </c>
      <c r="AI325" s="14">
        <v>55272.71</v>
      </c>
      <c r="AJ325" s="14">
        <v>54256.36</v>
      </c>
      <c r="AK325" s="14">
        <v>53920.72</v>
      </c>
      <c r="AL325" s="14">
        <v>54561.73</v>
      </c>
      <c r="AM325" s="14">
        <v>56677.22</v>
      </c>
      <c r="AN325" s="14">
        <v>59581.67</v>
      </c>
      <c r="AO325" s="14">
        <v>62956.35</v>
      </c>
      <c r="AP325" s="14">
        <v>66859.460000000006</v>
      </c>
      <c r="AQ325" s="14">
        <v>72453.850000000006</v>
      </c>
      <c r="AR325" s="14">
        <v>72774.5</v>
      </c>
      <c r="AS325" s="14">
        <v>74695.22</v>
      </c>
      <c r="AT325" s="14">
        <v>74671.240000000005</v>
      </c>
      <c r="AU325" s="14">
        <v>74545.7</v>
      </c>
      <c r="AV325" s="14">
        <v>74482.710000000006</v>
      </c>
      <c r="AW325" s="14">
        <v>70997.7</v>
      </c>
      <c r="AX325" s="14">
        <v>69756.66</v>
      </c>
      <c r="AY325" s="14">
        <v>67712.94</v>
      </c>
      <c r="AZ325" s="14">
        <v>64143.18</v>
      </c>
      <c r="BA325" s="14">
        <v>64814.33</v>
      </c>
      <c r="BB325" s="14">
        <v>65828.429999999993</v>
      </c>
      <c r="BC325" s="14">
        <v>64104.7</v>
      </c>
      <c r="BD325" s="14">
        <v>61220.84</v>
      </c>
      <c r="BE325" s="14">
        <v>59416.46</v>
      </c>
      <c r="BF325" s="14">
        <v>68151.38</v>
      </c>
      <c r="BG325" s="14">
        <v>70.094340000000003</v>
      </c>
      <c r="BH325" s="14">
        <v>68.905659999999997</v>
      </c>
      <c r="BI325" s="14">
        <v>67.849059999999994</v>
      </c>
      <c r="BJ325" s="14">
        <v>66.438680000000005</v>
      </c>
      <c r="BK325" s="14">
        <v>65.608490000000003</v>
      </c>
      <c r="BL325" s="14">
        <v>65.183959999999999</v>
      </c>
      <c r="BM325" s="14">
        <v>65.608490000000003</v>
      </c>
      <c r="BN325" s="14">
        <v>68.905659999999997</v>
      </c>
      <c r="BO325" s="14">
        <v>72.910380000000004</v>
      </c>
      <c r="BP325" s="14">
        <v>76.877359999999996</v>
      </c>
      <c r="BQ325" s="14">
        <v>80.570760000000007</v>
      </c>
      <c r="BR325" s="14">
        <v>84.070760000000007</v>
      </c>
      <c r="BS325" s="14">
        <v>87.537729999999996</v>
      </c>
      <c r="BT325" s="14">
        <v>90.070760000000007</v>
      </c>
      <c r="BU325" s="14">
        <v>91.712270000000004</v>
      </c>
      <c r="BV325" s="14">
        <v>92.466980000000007</v>
      </c>
      <c r="BW325" s="14">
        <v>92.358490000000003</v>
      </c>
      <c r="BX325" s="14">
        <v>91.320760000000007</v>
      </c>
      <c r="BY325" s="14">
        <v>89.613200000000006</v>
      </c>
      <c r="BZ325" s="14">
        <v>86.10378</v>
      </c>
      <c r="CA325" s="14">
        <v>81.839619999999996</v>
      </c>
      <c r="CB325" s="14">
        <v>79.066040000000001</v>
      </c>
      <c r="CC325" s="14">
        <v>76.924530000000004</v>
      </c>
      <c r="CD325" s="14">
        <v>75.127359999999996</v>
      </c>
      <c r="CE325" s="14">
        <v>213043.8</v>
      </c>
      <c r="CF325" s="14">
        <v>195472.1</v>
      </c>
      <c r="CG325" s="14">
        <v>179988.7</v>
      </c>
      <c r="CH325" s="14">
        <v>160625</v>
      </c>
      <c r="CI325" s="14">
        <v>114156.4</v>
      </c>
      <c r="CJ325" s="14">
        <v>64892.28</v>
      </c>
      <c r="CK325" s="14">
        <v>51774.69</v>
      </c>
      <c r="CL325" s="14">
        <v>49195.16</v>
      </c>
      <c r="CM325" s="14">
        <v>65766.73</v>
      </c>
      <c r="CN325" s="14">
        <v>126189.2</v>
      </c>
      <c r="CO325" s="14">
        <v>178729.3</v>
      </c>
      <c r="CP325" s="14">
        <v>234630.6</v>
      </c>
      <c r="CQ325" s="14">
        <v>265278.8</v>
      </c>
      <c r="CR325" s="14">
        <v>283175.3</v>
      </c>
      <c r="CS325" s="14">
        <v>299129.7</v>
      </c>
      <c r="CT325" s="14">
        <v>323465.40000000002</v>
      </c>
      <c r="CU325" s="14">
        <v>330938.3</v>
      </c>
      <c r="CV325" s="14">
        <v>352490.8</v>
      </c>
      <c r="CW325" s="14">
        <v>332464.3</v>
      </c>
      <c r="CX325" s="14">
        <v>283887.7</v>
      </c>
      <c r="CY325" s="14">
        <v>269862.3</v>
      </c>
      <c r="CZ325" s="14">
        <v>278313.3</v>
      </c>
      <c r="DA325" s="14">
        <v>282539.3</v>
      </c>
      <c r="DB325" s="14">
        <v>290843.59999999998</v>
      </c>
      <c r="DC325" s="14">
        <v>285427.90000000002</v>
      </c>
      <c r="DD325" s="14">
        <v>16</v>
      </c>
      <c r="DE325" s="14">
        <v>19</v>
      </c>
      <c r="DF325" s="27">
        <f t="shared" ca="1" si="5"/>
        <v>13048.39</v>
      </c>
      <c r="DG325" s="14">
        <v>0</v>
      </c>
      <c r="DH325" s="14"/>
      <c r="DI325" s="14"/>
      <c r="DJ325" s="14"/>
      <c r="DK325" s="14"/>
      <c r="DL325" s="14"/>
      <c r="DM325" s="14"/>
      <c r="DN325" s="14"/>
      <c r="DO325" s="14"/>
      <c r="DP325" s="14"/>
      <c r="DQ325" s="14"/>
      <c r="DR325" s="14"/>
      <c r="DS325" s="14"/>
      <c r="DT325" s="14"/>
      <c r="DU325" s="14"/>
      <c r="DV325" s="14"/>
      <c r="DW325" s="14"/>
      <c r="DX325" s="14"/>
      <c r="DY325" s="14"/>
      <c r="DZ325" s="14"/>
      <c r="EA325" s="14"/>
    </row>
    <row r="326" spans="1:131" x14ac:dyDescent="0.25">
      <c r="A326" s="14" t="s">
        <v>64</v>
      </c>
      <c r="B326" s="14" t="s">
        <v>63</v>
      </c>
      <c r="C326" s="14" t="s">
        <v>63</v>
      </c>
      <c r="D326" s="14" t="s">
        <v>63</v>
      </c>
      <c r="E326" s="14" t="s">
        <v>63</v>
      </c>
      <c r="F326" s="14" t="s">
        <v>128</v>
      </c>
      <c r="G326" s="14" t="s">
        <v>191</v>
      </c>
      <c r="H326" s="1">
        <v>42181</v>
      </c>
      <c r="I326" s="14">
        <v>58829.21</v>
      </c>
      <c r="J326" s="14">
        <v>57037.53</v>
      </c>
      <c r="K326" s="14">
        <v>55274.3</v>
      </c>
      <c r="L326" s="14">
        <v>54978.78</v>
      </c>
      <c r="M326" s="14">
        <v>55952.73</v>
      </c>
      <c r="N326" s="14">
        <v>58725.43</v>
      </c>
      <c r="O326" s="14">
        <v>62065.06</v>
      </c>
      <c r="P326" s="14">
        <v>64895.27</v>
      </c>
      <c r="Q326" s="14">
        <v>66873.320000000007</v>
      </c>
      <c r="R326" s="14">
        <v>69028.240000000005</v>
      </c>
      <c r="S326" s="14">
        <v>71391.73</v>
      </c>
      <c r="T326" s="14">
        <v>72573.789999999994</v>
      </c>
      <c r="U326" s="14">
        <v>73342.58</v>
      </c>
      <c r="V326" s="14">
        <v>72250.320000000007</v>
      </c>
      <c r="W326" s="14">
        <v>68053.89</v>
      </c>
      <c r="X326" s="14">
        <v>56436.93</v>
      </c>
      <c r="Y326" s="14">
        <v>54402.86</v>
      </c>
      <c r="Z326" s="14">
        <v>52279.03</v>
      </c>
      <c r="AA326" s="14">
        <v>50684.12</v>
      </c>
      <c r="AB326" s="14">
        <v>57899.86</v>
      </c>
      <c r="AC326" s="14">
        <v>59376.77</v>
      </c>
      <c r="AD326" s="14">
        <v>58091.54</v>
      </c>
      <c r="AE326" s="14">
        <v>54814.35</v>
      </c>
      <c r="AF326" s="14">
        <v>52421.15</v>
      </c>
      <c r="AG326" s="14">
        <v>53450.74</v>
      </c>
      <c r="AH326" s="14">
        <v>58621.77</v>
      </c>
      <c r="AI326" s="14">
        <v>56867.33</v>
      </c>
      <c r="AJ326" s="14">
        <v>55253.23</v>
      </c>
      <c r="AK326" s="14">
        <v>55483.48</v>
      </c>
      <c r="AL326" s="14">
        <v>56465.71</v>
      </c>
      <c r="AM326" s="14">
        <v>58662.71</v>
      </c>
      <c r="AN326" s="14">
        <v>61917.59</v>
      </c>
      <c r="AO326" s="14">
        <v>64968.83</v>
      </c>
      <c r="AP326" s="14">
        <v>66774.59</v>
      </c>
      <c r="AQ326" s="14">
        <v>68434.559999999998</v>
      </c>
      <c r="AR326" s="14">
        <v>70459.240000000005</v>
      </c>
      <c r="AS326" s="14">
        <v>72434.06</v>
      </c>
      <c r="AT326" s="14">
        <v>73386.25</v>
      </c>
      <c r="AU326" s="14">
        <v>72968.92</v>
      </c>
      <c r="AV326" s="14">
        <v>72023.210000000006</v>
      </c>
      <c r="AW326" s="14">
        <v>68274.7</v>
      </c>
      <c r="AX326" s="14">
        <v>66054.3</v>
      </c>
      <c r="AY326" s="14">
        <v>63882.59</v>
      </c>
      <c r="AZ326" s="14">
        <v>60792.3</v>
      </c>
      <c r="BA326" s="14">
        <v>60566.17</v>
      </c>
      <c r="BB326" s="14">
        <v>59634.23</v>
      </c>
      <c r="BC326" s="14">
        <v>58438.13</v>
      </c>
      <c r="BD326" s="14">
        <v>55096.34</v>
      </c>
      <c r="BE326" s="14">
        <v>53110.1</v>
      </c>
      <c r="BF326" s="14">
        <v>64711.24</v>
      </c>
      <c r="BG326" s="14">
        <v>73.392520000000005</v>
      </c>
      <c r="BH326" s="14">
        <v>71.710279999999997</v>
      </c>
      <c r="BI326" s="14">
        <v>70.009349999999998</v>
      </c>
      <c r="BJ326" s="14">
        <v>68.509349999999998</v>
      </c>
      <c r="BK326" s="14">
        <v>67.537379999999999</v>
      </c>
      <c r="BL326" s="14">
        <v>66.593459999999993</v>
      </c>
      <c r="BM326" s="14">
        <v>66.827100000000002</v>
      </c>
      <c r="BN326" s="14">
        <v>69.378500000000003</v>
      </c>
      <c r="BO326" s="14">
        <v>72.392520000000005</v>
      </c>
      <c r="BP326" s="14">
        <v>76.303740000000005</v>
      </c>
      <c r="BQ326" s="14">
        <v>79.794399999999996</v>
      </c>
      <c r="BR326" s="14">
        <v>83.08878</v>
      </c>
      <c r="BS326" s="14">
        <v>85.481309999999993</v>
      </c>
      <c r="BT326" s="14">
        <v>87.532709999999994</v>
      </c>
      <c r="BU326" s="14">
        <v>89.070089999999993</v>
      </c>
      <c r="BV326" s="14">
        <v>89.383179999999996</v>
      </c>
      <c r="BW326" s="14">
        <v>88.976640000000003</v>
      </c>
      <c r="BX326" s="14">
        <v>87.752330000000001</v>
      </c>
      <c r="BY326" s="14">
        <v>85.327100000000002</v>
      </c>
      <c r="BZ326" s="14">
        <v>82.11215</v>
      </c>
      <c r="CA326" s="14">
        <v>78.266360000000006</v>
      </c>
      <c r="CB326" s="14">
        <v>74.836449999999999</v>
      </c>
      <c r="CC326" s="14">
        <v>72.668220000000005</v>
      </c>
      <c r="CD326" s="14">
        <v>71.08878</v>
      </c>
      <c r="CE326" s="14">
        <v>233518.8</v>
      </c>
      <c r="CF326" s="14">
        <v>207201.4</v>
      </c>
      <c r="CG326" s="14">
        <v>196649.5</v>
      </c>
      <c r="CH326" s="14">
        <v>168424.7</v>
      </c>
      <c r="CI326" s="14">
        <v>117686.3</v>
      </c>
      <c r="CJ326" s="14">
        <v>67431.62</v>
      </c>
      <c r="CK326" s="14">
        <v>52764.09</v>
      </c>
      <c r="CL326" s="14">
        <v>50907.519999999997</v>
      </c>
      <c r="CM326" s="14">
        <v>78332.899999999994</v>
      </c>
      <c r="CN326" s="14">
        <v>141323.79999999999</v>
      </c>
      <c r="CO326" s="14">
        <v>198508.3</v>
      </c>
      <c r="CP326" s="14">
        <v>255028.4</v>
      </c>
      <c r="CQ326" s="14">
        <v>280785.40000000002</v>
      </c>
      <c r="CR326" s="14">
        <v>294306.3</v>
      </c>
      <c r="CS326" s="14">
        <v>310348.40000000002</v>
      </c>
      <c r="CT326" s="14">
        <v>344233.5</v>
      </c>
      <c r="CU326" s="14">
        <v>356214.5</v>
      </c>
      <c r="CV326" s="14">
        <v>384033.7</v>
      </c>
      <c r="CW326" s="14">
        <v>363690.8</v>
      </c>
      <c r="CX326" s="14">
        <v>301859.7</v>
      </c>
      <c r="CY326" s="14">
        <v>287819.2</v>
      </c>
      <c r="CZ326" s="14">
        <v>298002.7</v>
      </c>
      <c r="DA326" s="14">
        <v>304873.59999999998</v>
      </c>
      <c r="DB326" s="14">
        <v>315721.90000000002</v>
      </c>
      <c r="DC326" s="14">
        <v>309754.8</v>
      </c>
      <c r="DD326" s="14">
        <v>16</v>
      </c>
      <c r="DE326" s="14">
        <v>19</v>
      </c>
      <c r="DF326" s="27">
        <f t="shared" ca="1" si="5"/>
        <v>14107.965000000011</v>
      </c>
      <c r="DG326" s="14">
        <v>0</v>
      </c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</row>
    <row r="327" spans="1:131" x14ac:dyDescent="0.25">
      <c r="A327" s="14" t="s">
        <v>64</v>
      </c>
      <c r="B327" s="14" t="s">
        <v>63</v>
      </c>
      <c r="C327" s="14" t="s">
        <v>63</v>
      </c>
      <c r="D327" s="14" t="s">
        <v>63</v>
      </c>
      <c r="E327" s="14" t="s">
        <v>63</v>
      </c>
      <c r="F327" s="14" t="s">
        <v>128</v>
      </c>
      <c r="G327" s="14" t="s">
        <v>191</v>
      </c>
      <c r="H327" s="1">
        <v>42185</v>
      </c>
      <c r="I327" s="14">
        <v>51450.46</v>
      </c>
      <c r="J327" s="14">
        <v>51220.24</v>
      </c>
      <c r="K327" s="14">
        <v>50670.95</v>
      </c>
      <c r="L327" s="14">
        <v>49423.97</v>
      </c>
      <c r="M327" s="14">
        <v>49256.88</v>
      </c>
      <c r="N327" s="14">
        <v>54518.080000000002</v>
      </c>
      <c r="O327" s="14">
        <v>58931.42</v>
      </c>
      <c r="P327" s="14">
        <v>62258.35</v>
      </c>
      <c r="Q327" s="14">
        <v>63904.23</v>
      </c>
      <c r="R327" s="14">
        <v>67572.36</v>
      </c>
      <c r="S327" s="14">
        <v>68409.3</v>
      </c>
      <c r="T327" s="14">
        <v>70132.05</v>
      </c>
      <c r="U327" s="14">
        <v>69952.460000000006</v>
      </c>
      <c r="V327" s="14">
        <v>69047.710000000006</v>
      </c>
      <c r="W327" s="14">
        <v>65031.44</v>
      </c>
      <c r="X327" s="14">
        <v>56584.63</v>
      </c>
      <c r="Y327" s="14">
        <v>55854.84</v>
      </c>
      <c r="Z327" s="14">
        <v>54037.47</v>
      </c>
      <c r="AA327" s="14">
        <v>51675.35</v>
      </c>
      <c r="AB327" s="14">
        <v>58538.27</v>
      </c>
      <c r="AC327" s="14">
        <v>61444.06</v>
      </c>
      <c r="AD327" s="14">
        <v>59254.32</v>
      </c>
      <c r="AE327" s="14">
        <v>56728.87</v>
      </c>
      <c r="AF327" s="14">
        <v>54560.66</v>
      </c>
      <c r="AG327" s="14">
        <v>54538.080000000002</v>
      </c>
      <c r="AH327" s="14">
        <v>51448.43</v>
      </c>
      <c r="AI327" s="14">
        <v>51256.93</v>
      </c>
      <c r="AJ327" s="14">
        <v>51003.91</v>
      </c>
      <c r="AK327" s="14">
        <v>50109.52</v>
      </c>
      <c r="AL327" s="14">
        <v>49877.46</v>
      </c>
      <c r="AM327" s="14">
        <v>54487.32</v>
      </c>
      <c r="AN327" s="14">
        <v>58658.79</v>
      </c>
      <c r="AO327" s="14">
        <v>62144.97</v>
      </c>
      <c r="AP327" s="14">
        <v>63966.25</v>
      </c>
      <c r="AQ327" s="14">
        <v>67363.149999999994</v>
      </c>
      <c r="AR327" s="14">
        <v>67754.149999999994</v>
      </c>
      <c r="AS327" s="14">
        <v>70382.66</v>
      </c>
      <c r="AT327" s="14">
        <v>70263.570000000007</v>
      </c>
      <c r="AU327" s="14">
        <v>70491.100000000006</v>
      </c>
      <c r="AV327" s="14">
        <v>70056.009999999995</v>
      </c>
      <c r="AW327" s="14">
        <v>70033.919999999998</v>
      </c>
      <c r="AX327" s="14">
        <v>68957.460000000006</v>
      </c>
      <c r="AY327" s="14">
        <v>66827.27</v>
      </c>
      <c r="AZ327" s="14">
        <v>62881.25</v>
      </c>
      <c r="BA327" s="14">
        <v>62112.800000000003</v>
      </c>
      <c r="BB327" s="14">
        <v>62596.13</v>
      </c>
      <c r="BC327" s="14">
        <v>60528.17</v>
      </c>
      <c r="BD327" s="14">
        <v>57872.88</v>
      </c>
      <c r="BE327" s="14">
        <v>56123.72</v>
      </c>
      <c r="BF327" s="14">
        <v>67192.08</v>
      </c>
      <c r="BG327" s="14">
        <v>71.688069999999996</v>
      </c>
      <c r="BH327" s="14">
        <v>70.178899999999999</v>
      </c>
      <c r="BI327" s="14">
        <v>69.133030000000005</v>
      </c>
      <c r="BJ327" s="14">
        <v>67.967889999999997</v>
      </c>
      <c r="BK327" s="14">
        <v>67.022930000000002</v>
      </c>
      <c r="BL327" s="14">
        <v>66.454130000000006</v>
      </c>
      <c r="BM327" s="14">
        <v>66.903670000000005</v>
      </c>
      <c r="BN327" s="14">
        <v>69.619259999999997</v>
      </c>
      <c r="BO327" s="14">
        <v>73.600909999999999</v>
      </c>
      <c r="BP327" s="14">
        <v>77.844040000000007</v>
      </c>
      <c r="BQ327" s="14">
        <v>81.972480000000004</v>
      </c>
      <c r="BR327" s="14">
        <v>85.770650000000003</v>
      </c>
      <c r="BS327" s="14">
        <v>89.435779999999994</v>
      </c>
      <c r="BT327" s="14">
        <v>92.266050000000007</v>
      </c>
      <c r="BU327" s="14">
        <v>94.247699999999995</v>
      </c>
      <c r="BV327" s="14">
        <v>95.444950000000006</v>
      </c>
      <c r="BW327" s="14">
        <v>95.518349999999998</v>
      </c>
      <c r="BX327" s="14">
        <v>94.935779999999994</v>
      </c>
      <c r="BY327" s="14">
        <v>92.784400000000005</v>
      </c>
      <c r="BZ327" s="14">
        <v>89.422020000000003</v>
      </c>
      <c r="CA327" s="14">
        <v>85.04128</v>
      </c>
      <c r="CB327" s="14">
        <v>81.426609999999997</v>
      </c>
      <c r="CC327" s="14">
        <v>79.009169999999997</v>
      </c>
      <c r="CD327" s="14">
        <v>77.307339999999996</v>
      </c>
      <c r="CE327" s="14">
        <v>275976.59999999998</v>
      </c>
      <c r="CF327" s="14">
        <v>249189.7</v>
      </c>
      <c r="CG327" s="14">
        <v>220824.5</v>
      </c>
      <c r="CH327" s="14">
        <v>193293.3</v>
      </c>
      <c r="CI327" s="14">
        <v>135145.4</v>
      </c>
      <c r="CJ327" s="14">
        <v>79618.3</v>
      </c>
      <c r="CK327" s="14">
        <v>62885.05</v>
      </c>
      <c r="CL327" s="14">
        <v>64155.96</v>
      </c>
      <c r="CM327" s="14">
        <v>85176.639999999999</v>
      </c>
      <c r="CN327" s="14">
        <v>158074</v>
      </c>
      <c r="CO327" s="14">
        <v>221964.6</v>
      </c>
      <c r="CP327" s="14">
        <v>293738.5</v>
      </c>
      <c r="CQ327" s="14">
        <v>333576.7</v>
      </c>
      <c r="CR327" s="14">
        <v>357935.7</v>
      </c>
      <c r="CS327" s="14">
        <v>379576.8</v>
      </c>
      <c r="CT327" s="14">
        <v>419717.6</v>
      </c>
      <c r="CU327" s="14">
        <v>436035.9</v>
      </c>
      <c r="CV327" s="14">
        <v>459168.3</v>
      </c>
      <c r="CW327" s="14">
        <v>443494.2</v>
      </c>
      <c r="CX327" s="14">
        <v>393206.8</v>
      </c>
      <c r="CY327" s="14">
        <v>379636.6</v>
      </c>
      <c r="CZ327" s="14">
        <v>379567.8</v>
      </c>
      <c r="DA327" s="14">
        <v>397024.4</v>
      </c>
      <c r="DB327" s="14">
        <v>405247.3</v>
      </c>
      <c r="DC327" s="14">
        <v>378730</v>
      </c>
      <c r="DD327" s="14">
        <v>16</v>
      </c>
      <c r="DE327" s="14">
        <v>19</v>
      </c>
      <c r="DF327" s="27">
        <f t="shared" ca="1" si="5"/>
        <v>14430.592500000006</v>
      </c>
      <c r="DG327" s="14">
        <v>0</v>
      </c>
      <c r="DH327" s="14"/>
      <c r="DI327" s="14"/>
      <c r="DJ327" s="14"/>
      <c r="DK327" s="14"/>
      <c r="DL327" s="14"/>
      <c r="DM327" s="14"/>
      <c r="DN327" s="14"/>
      <c r="DO327" s="14"/>
      <c r="DP327" s="14"/>
      <c r="DQ327" s="14"/>
      <c r="DR327" s="14"/>
      <c r="DS327" s="14"/>
      <c r="DT327" s="14"/>
      <c r="DU327" s="14"/>
      <c r="DV327" s="14"/>
      <c r="DW327" s="14"/>
      <c r="DX327" s="14"/>
      <c r="DY327" s="14"/>
      <c r="DZ327" s="14"/>
      <c r="EA327" s="14"/>
    </row>
    <row r="328" spans="1:131" x14ac:dyDescent="0.25">
      <c r="A328" s="14" t="s">
        <v>64</v>
      </c>
      <c r="B328" s="14" t="s">
        <v>63</v>
      </c>
      <c r="C328" s="14" t="s">
        <v>63</v>
      </c>
      <c r="D328" s="14" t="s">
        <v>63</v>
      </c>
      <c r="E328" s="14" t="s">
        <v>63</v>
      </c>
      <c r="F328" s="14" t="s">
        <v>128</v>
      </c>
      <c r="G328" s="14" t="s">
        <v>191</v>
      </c>
      <c r="H328" s="1">
        <v>42186</v>
      </c>
      <c r="I328" s="14">
        <v>51526.01</v>
      </c>
      <c r="J328" s="14">
        <v>50912.93</v>
      </c>
      <c r="K328" s="14">
        <v>48752.43</v>
      </c>
      <c r="L328" s="14">
        <v>47977.72</v>
      </c>
      <c r="M328" s="14">
        <v>48316.59</v>
      </c>
      <c r="N328" s="14">
        <v>51944.4</v>
      </c>
      <c r="O328" s="14">
        <v>56499.55</v>
      </c>
      <c r="P328" s="14">
        <v>59921.55</v>
      </c>
      <c r="Q328" s="14">
        <v>64075.8</v>
      </c>
      <c r="R328" s="14">
        <v>67107.360000000001</v>
      </c>
      <c r="S328" s="14">
        <v>69393.14</v>
      </c>
      <c r="T328" s="14">
        <v>71089.09</v>
      </c>
      <c r="U328" s="14">
        <v>71714.87</v>
      </c>
      <c r="V328" s="14">
        <v>72027.06</v>
      </c>
      <c r="W328" s="14">
        <v>69835.55</v>
      </c>
      <c r="X328" s="14">
        <v>62906.8</v>
      </c>
      <c r="Y328" s="14">
        <v>61925.58</v>
      </c>
      <c r="Z328" s="14">
        <v>58486.13</v>
      </c>
      <c r="AA328" s="14">
        <v>55768.84</v>
      </c>
      <c r="AB328" s="14">
        <v>59526.13</v>
      </c>
      <c r="AC328" s="14">
        <v>61459.51</v>
      </c>
      <c r="AD328" s="14">
        <v>59516.66</v>
      </c>
      <c r="AE328" s="14">
        <v>56144.13</v>
      </c>
      <c r="AF328" s="14">
        <v>53759.59</v>
      </c>
      <c r="AG328" s="14">
        <v>59771.839999999997</v>
      </c>
      <c r="AH328" s="14">
        <v>52110.61</v>
      </c>
      <c r="AI328" s="14">
        <v>51454.51</v>
      </c>
      <c r="AJ328" s="14">
        <v>49412.04</v>
      </c>
      <c r="AK328" s="14">
        <v>48988.37</v>
      </c>
      <c r="AL328" s="14">
        <v>49245.23</v>
      </c>
      <c r="AM328" s="14">
        <v>52268.14</v>
      </c>
      <c r="AN328" s="14">
        <v>56193.69</v>
      </c>
      <c r="AO328" s="14">
        <v>59815.519999999997</v>
      </c>
      <c r="AP328" s="14">
        <v>63860.97</v>
      </c>
      <c r="AQ328" s="14">
        <v>66311.3</v>
      </c>
      <c r="AR328" s="14">
        <v>68312.009999999995</v>
      </c>
      <c r="AS328" s="14">
        <v>70493.33</v>
      </c>
      <c r="AT328" s="14">
        <v>70859.94</v>
      </c>
      <c r="AU328" s="14">
        <v>72256.429999999993</v>
      </c>
      <c r="AV328" s="14">
        <v>73628.78</v>
      </c>
      <c r="AW328" s="14">
        <v>74970.17</v>
      </c>
      <c r="AX328" s="14">
        <v>73878.87</v>
      </c>
      <c r="AY328" s="14">
        <v>70073.86</v>
      </c>
      <c r="AZ328" s="14">
        <v>65977.97</v>
      </c>
      <c r="BA328" s="14">
        <v>62275.46</v>
      </c>
      <c r="BB328" s="14">
        <v>62249.07</v>
      </c>
      <c r="BC328" s="14">
        <v>60205.79</v>
      </c>
      <c r="BD328" s="14">
        <v>56699.08</v>
      </c>
      <c r="BE328" s="14">
        <v>55046.54</v>
      </c>
      <c r="BF328" s="14">
        <v>71273.47</v>
      </c>
      <c r="BG328" s="14">
        <v>74.944950000000006</v>
      </c>
      <c r="BH328" s="14">
        <v>73.573390000000003</v>
      </c>
      <c r="BI328" s="14">
        <v>71.931190000000001</v>
      </c>
      <c r="BJ328" s="14">
        <v>70.619259999999997</v>
      </c>
      <c r="BK328" s="14">
        <v>69.839449999999999</v>
      </c>
      <c r="BL328" s="14">
        <v>68.880740000000003</v>
      </c>
      <c r="BM328" s="14">
        <v>69</v>
      </c>
      <c r="BN328" s="14">
        <v>70.215599999999995</v>
      </c>
      <c r="BO328" s="14">
        <v>73.284400000000005</v>
      </c>
      <c r="BP328" s="14">
        <v>77.449539999999999</v>
      </c>
      <c r="BQ328" s="14">
        <v>81.830280000000002</v>
      </c>
      <c r="BR328" s="14">
        <v>85.178899999999999</v>
      </c>
      <c r="BS328" s="14">
        <v>86.665139999999994</v>
      </c>
      <c r="BT328" s="14">
        <v>87.545869999999994</v>
      </c>
      <c r="BU328" s="14">
        <v>87.637609999999995</v>
      </c>
      <c r="BV328" s="14">
        <v>88.224770000000007</v>
      </c>
      <c r="BW328" s="14">
        <v>88.114680000000007</v>
      </c>
      <c r="BX328" s="14">
        <v>87.165139999999994</v>
      </c>
      <c r="BY328" s="14">
        <v>84.940370000000001</v>
      </c>
      <c r="BZ328" s="14">
        <v>82.743120000000005</v>
      </c>
      <c r="CA328" s="14">
        <v>80.678899999999999</v>
      </c>
      <c r="CB328" s="14">
        <v>79.192660000000004</v>
      </c>
      <c r="CC328" s="14">
        <v>76.545869999999994</v>
      </c>
      <c r="CD328" s="14">
        <v>74.518349999999998</v>
      </c>
      <c r="CE328" s="14">
        <v>272650.40000000002</v>
      </c>
      <c r="CF328" s="14">
        <v>251438.5</v>
      </c>
      <c r="CG328" s="14">
        <v>242138.3</v>
      </c>
      <c r="CH328" s="14">
        <v>221834.7</v>
      </c>
      <c r="CI328" s="14">
        <v>174691.9</v>
      </c>
      <c r="CJ328" s="14">
        <v>86431.97</v>
      </c>
      <c r="CK328" s="14">
        <v>71111.88</v>
      </c>
      <c r="CL328" s="14">
        <v>66922.89</v>
      </c>
      <c r="CM328" s="14">
        <v>84713.35</v>
      </c>
      <c r="CN328" s="14">
        <v>156098.9</v>
      </c>
      <c r="CO328" s="14">
        <v>211459.7</v>
      </c>
      <c r="CP328" s="14">
        <v>274711.3</v>
      </c>
      <c r="CQ328" s="14">
        <v>319230.2</v>
      </c>
      <c r="CR328" s="14">
        <v>349337.7</v>
      </c>
      <c r="CS328" s="14">
        <v>365754.1</v>
      </c>
      <c r="CT328" s="14">
        <v>390657.2</v>
      </c>
      <c r="CU328" s="14">
        <v>402501.2</v>
      </c>
      <c r="CV328" s="14">
        <v>416206.3</v>
      </c>
      <c r="CW328" s="14">
        <v>386883.1</v>
      </c>
      <c r="CX328" s="14">
        <v>323862.40000000002</v>
      </c>
      <c r="CY328" s="14">
        <v>311153.8</v>
      </c>
      <c r="CZ328" s="14">
        <v>334707.20000000001</v>
      </c>
      <c r="DA328" s="14">
        <v>339147</v>
      </c>
      <c r="DB328" s="14">
        <v>349496.3</v>
      </c>
      <c r="DC328" s="14">
        <v>340057.9</v>
      </c>
      <c r="DD328" s="14">
        <v>16</v>
      </c>
      <c r="DE328" s="14">
        <v>19</v>
      </c>
      <c r="DF328" s="27">
        <f t="shared" ca="1" si="5"/>
        <v>13366.082499999997</v>
      </c>
      <c r="DG328" s="14">
        <v>0</v>
      </c>
      <c r="DH328" s="14"/>
      <c r="DI328" s="14"/>
      <c r="DJ328" s="14"/>
      <c r="DK328" s="14"/>
      <c r="DL328" s="14"/>
      <c r="DM328" s="14"/>
      <c r="DN328" s="14"/>
      <c r="DO328" s="14"/>
      <c r="DP328" s="14"/>
      <c r="DQ328" s="14"/>
      <c r="DR328" s="14"/>
      <c r="DS328" s="14"/>
      <c r="DT328" s="14"/>
      <c r="DU328" s="14"/>
      <c r="DV328" s="14"/>
      <c r="DW328" s="14"/>
      <c r="DX328" s="14"/>
      <c r="DY328" s="14"/>
      <c r="DZ328" s="14"/>
      <c r="EA328" s="14"/>
    </row>
    <row r="329" spans="1:131" x14ac:dyDescent="0.25">
      <c r="A329" s="14" t="s">
        <v>64</v>
      </c>
      <c r="B329" s="14" t="s">
        <v>63</v>
      </c>
      <c r="C329" s="14" t="s">
        <v>63</v>
      </c>
      <c r="D329" s="14" t="s">
        <v>63</v>
      </c>
      <c r="E329" s="14" t="s">
        <v>63</v>
      </c>
      <c r="F329" s="14" t="s">
        <v>128</v>
      </c>
      <c r="G329" s="14" t="s">
        <v>191</v>
      </c>
      <c r="H329" s="1">
        <v>42201</v>
      </c>
      <c r="I329" s="14">
        <v>37109.93</v>
      </c>
      <c r="J329" s="14">
        <v>36052.68</v>
      </c>
      <c r="K329" s="14">
        <v>35194.449999999997</v>
      </c>
      <c r="L329" s="14">
        <v>35242.14</v>
      </c>
      <c r="M329" s="14">
        <v>35435.879999999997</v>
      </c>
      <c r="N329" s="14">
        <v>37687.519999999997</v>
      </c>
      <c r="O329" s="14">
        <v>40745.25</v>
      </c>
      <c r="P329" s="14">
        <v>45538.28</v>
      </c>
      <c r="Q329" s="14">
        <v>46775.97</v>
      </c>
      <c r="R329" s="14">
        <v>48073.52</v>
      </c>
      <c r="S329" s="14">
        <v>50873.22</v>
      </c>
      <c r="T329" s="14">
        <v>50761.68</v>
      </c>
      <c r="U329" s="14">
        <v>51997.52</v>
      </c>
      <c r="V329" s="14">
        <v>53303.09</v>
      </c>
      <c r="W329" s="14">
        <v>50192.46</v>
      </c>
      <c r="X329" s="14">
        <v>47209.51</v>
      </c>
      <c r="Y329" s="14">
        <v>39793.56</v>
      </c>
      <c r="Z329" s="14">
        <v>37630.120000000003</v>
      </c>
      <c r="AA329" s="14">
        <v>36554.33</v>
      </c>
      <c r="AB329" s="14">
        <v>38647.53</v>
      </c>
      <c r="AC329" s="14">
        <v>40525.72</v>
      </c>
      <c r="AD329" s="14">
        <v>38840.75</v>
      </c>
      <c r="AE329" s="14">
        <v>36296</v>
      </c>
      <c r="AF329" s="14">
        <v>34338.43</v>
      </c>
      <c r="AG329" s="14">
        <v>37992.67</v>
      </c>
      <c r="AH329" s="14">
        <v>36535.480000000003</v>
      </c>
      <c r="AI329" s="14">
        <v>35769.199999999997</v>
      </c>
      <c r="AJ329" s="14">
        <v>35143.910000000003</v>
      </c>
      <c r="AK329" s="14">
        <v>35164.5</v>
      </c>
      <c r="AL329" s="14">
        <v>35690.82</v>
      </c>
      <c r="AM329" s="14">
        <v>38495.5</v>
      </c>
      <c r="AN329" s="14">
        <v>41635.68</v>
      </c>
      <c r="AO329" s="14">
        <v>44466.63</v>
      </c>
      <c r="AP329" s="14">
        <v>46269.18</v>
      </c>
      <c r="AQ329" s="14">
        <v>47631.05</v>
      </c>
      <c r="AR329" s="14">
        <v>49043.07</v>
      </c>
      <c r="AS329" s="14">
        <v>50016.77</v>
      </c>
      <c r="AT329" s="14">
        <v>50632.34</v>
      </c>
      <c r="AU329" s="14">
        <v>51516.69</v>
      </c>
      <c r="AV329" s="14">
        <v>50685.06</v>
      </c>
      <c r="AW329" s="14">
        <v>50166.02</v>
      </c>
      <c r="AX329" s="14">
        <v>48602.38</v>
      </c>
      <c r="AY329" s="14">
        <v>46791.06</v>
      </c>
      <c r="AZ329" s="14">
        <v>43951.16</v>
      </c>
      <c r="BA329" s="14">
        <v>42870.74</v>
      </c>
      <c r="BB329" s="14">
        <v>42906.37</v>
      </c>
      <c r="BC329" s="14">
        <v>41266.300000000003</v>
      </c>
      <c r="BD329" s="14">
        <v>38941.980000000003</v>
      </c>
      <c r="BE329" s="14">
        <v>37290.71</v>
      </c>
      <c r="BF329" s="14">
        <v>46446.62</v>
      </c>
      <c r="BG329" s="14">
        <v>68.012659999999997</v>
      </c>
      <c r="BH329" s="14">
        <v>66.822779999999995</v>
      </c>
      <c r="BI329" s="14">
        <v>65.886080000000007</v>
      </c>
      <c r="BJ329" s="14">
        <v>64.620249999999999</v>
      </c>
      <c r="BK329" s="14">
        <v>63.746830000000003</v>
      </c>
      <c r="BL329" s="14">
        <v>63.537979999999997</v>
      </c>
      <c r="BM329" s="14">
        <v>63.588610000000003</v>
      </c>
      <c r="BN329" s="14">
        <v>65.582279999999997</v>
      </c>
      <c r="BO329" s="14">
        <v>68.411389999999997</v>
      </c>
      <c r="BP329" s="14">
        <v>71.784809999999993</v>
      </c>
      <c r="BQ329" s="14">
        <v>75.436710000000005</v>
      </c>
      <c r="BR329" s="14">
        <v>78.5</v>
      </c>
      <c r="BS329" s="14">
        <v>81.512659999999997</v>
      </c>
      <c r="BT329" s="14">
        <v>84.246830000000003</v>
      </c>
      <c r="BU329" s="14">
        <v>85.177220000000005</v>
      </c>
      <c r="BV329" s="14">
        <v>84.582279999999997</v>
      </c>
      <c r="BW329" s="14">
        <v>83.917720000000003</v>
      </c>
      <c r="BX329" s="14">
        <v>83.164559999999994</v>
      </c>
      <c r="BY329" s="14">
        <v>81.848100000000002</v>
      </c>
      <c r="BZ329" s="14">
        <v>79.006330000000005</v>
      </c>
      <c r="CA329" s="14">
        <v>75.474689999999995</v>
      </c>
      <c r="CB329" s="14">
        <v>73.525310000000005</v>
      </c>
      <c r="CC329" s="14">
        <v>71.670879999999997</v>
      </c>
      <c r="CD329" s="14">
        <v>70.234179999999995</v>
      </c>
      <c r="CE329" s="14">
        <v>816152.3</v>
      </c>
      <c r="CF329" s="14">
        <v>771578</v>
      </c>
      <c r="CG329" s="14">
        <v>723768.5</v>
      </c>
      <c r="CH329" s="14">
        <v>698042.7</v>
      </c>
      <c r="CI329" s="14">
        <v>462086.3</v>
      </c>
      <c r="CJ329" s="14">
        <v>289288.2</v>
      </c>
      <c r="CK329" s="14">
        <v>267699.8</v>
      </c>
      <c r="CL329" s="14">
        <v>219346.1</v>
      </c>
      <c r="CM329" s="14">
        <v>315637.90000000002</v>
      </c>
      <c r="CN329" s="14">
        <v>761896.7</v>
      </c>
      <c r="CO329" s="14">
        <v>1010428</v>
      </c>
      <c r="CP329" s="14">
        <v>1358499</v>
      </c>
      <c r="CQ329" s="14">
        <v>1597780</v>
      </c>
      <c r="CR329" s="14">
        <v>1689491</v>
      </c>
      <c r="CS329" s="14">
        <v>1793911</v>
      </c>
      <c r="CT329" s="14">
        <v>1932697</v>
      </c>
      <c r="CU329" s="14">
        <v>1931648</v>
      </c>
      <c r="CV329" s="14">
        <v>2077673</v>
      </c>
      <c r="CW329" s="14">
        <v>1835453</v>
      </c>
      <c r="CX329" s="14">
        <v>1347328</v>
      </c>
      <c r="CY329" s="14">
        <v>1277301</v>
      </c>
      <c r="CZ329" s="14">
        <v>1309116</v>
      </c>
      <c r="DA329" s="14">
        <v>1322134</v>
      </c>
      <c r="DB329" s="14">
        <v>1423317</v>
      </c>
      <c r="DC329" s="14">
        <v>1755139</v>
      </c>
      <c r="DD329" s="14">
        <v>17</v>
      </c>
      <c r="DE329" s="14">
        <v>19</v>
      </c>
      <c r="DF329" s="27">
        <f t="shared" ca="1" si="5"/>
        <v>10527.15</v>
      </c>
      <c r="DG329" s="14">
        <v>0</v>
      </c>
      <c r="DH329" s="14"/>
      <c r="DI329" s="14"/>
      <c r="DJ329" s="14"/>
      <c r="DK329" s="14"/>
      <c r="DL329" s="14"/>
      <c r="DM329" s="14"/>
      <c r="DN329" s="14"/>
      <c r="DO329" s="14"/>
      <c r="DP329" s="14"/>
      <c r="DQ329" s="14"/>
      <c r="DR329" s="14"/>
      <c r="DS329" s="14"/>
      <c r="DT329" s="14"/>
      <c r="DU329" s="14"/>
      <c r="DV329" s="14"/>
      <c r="DW329" s="14"/>
      <c r="DX329" s="14"/>
      <c r="DY329" s="14"/>
      <c r="DZ329" s="14"/>
      <c r="EA329" s="14"/>
    </row>
    <row r="330" spans="1:131" x14ac:dyDescent="0.25">
      <c r="A330" s="14" t="s">
        <v>64</v>
      </c>
      <c r="B330" s="14" t="s">
        <v>63</v>
      </c>
      <c r="C330" s="14" t="s">
        <v>63</v>
      </c>
      <c r="D330" s="14" t="s">
        <v>63</v>
      </c>
      <c r="E330" s="14" t="s">
        <v>63</v>
      </c>
      <c r="F330" s="14" t="s">
        <v>128</v>
      </c>
      <c r="G330" s="14" t="s">
        <v>191</v>
      </c>
      <c r="H330" s="1">
        <v>42213</v>
      </c>
      <c r="I330" s="14">
        <v>54704.81</v>
      </c>
      <c r="J330" s="14">
        <v>53669.22</v>
      </c>
      <c r="K330" s="14">
        <v>52217.29</v>
      </c>
      <c r="L330" s="14">
        <v>51043.16</v>
      </c>
      <c r="M330" s="14">
        <v>51965.99</v>
      </c>
      <c r="N330" s="14">
        <v>56356.55</v>
      </c>
      <c r="O330" s="14">
        <v>60192.74</v>
      </c>
      <c r="P330" s="14">
        <v>63128.92</v>
      </c>
      <c r="Q330" s="14">
        <v>66822.27</v>
      </c>
      <c r="R330" s="14">
        <v>70805.47</v>
      </c>
      <c r="S330" s="14">
        <v>74283.839999999997</v>
      </c>
      <c r="T330" s="14">
        <v>75627.759999999995</v>
      </c>
      <c r="U330" s="14">
        <v>75897.19</v>
      </c>
      <c r="V330" s="14">
        <v>75636.3</v>
      </c>
      <c r="W330" s="14">
        <v>70504.87</v>
      </c>
      <c r="X330" s="14">
        <v>61827.64</v>
      </c>
      <c r="Y330" s="14">
        <v>61424.3</v>
      </c>
      <c r="Z330" s="14">
        <v>59154.78</v>
      </c>
      <c r="AA330" s="14">
        <v>57703.47</v>
      </c>
      <c r="AB330" s="14">
        <v>63492.68</v>
      </c>
      <c r="AC330" s="14">
        <v>63723.79</v>
      </c>
      <c r="AD330" s="14">
        <v>61765.4</v>
      </c>
      <c r="AE330" s="14">
        <v>58893.38</v>
      </c>
      <c r="AF330" s="14">
        <v>55306.29</v>
      </c>
      <c r="AG330" s="14">
        <v>60027.55</v>
      </c>
      <c r="AH330" s="14">
        <v>54777.68</v>
      </c>
      <c r="AI330" s="14">
        <v>53532.55</v>
      </c>
      <c r="AJ330" s="14">
        <v>52493.41</v>
      </c>
      <c r="AK330" s="14">
        <v>51870.87</v>
      </c>
      <c r="AL330" s="14">
        <v>52908.91</v>
      </c>
      <c r="AM330" s="14">
        <v>56789.99</v>
      </c>
      <c r="AN330" s="14">
        <v>60155.45</v>
      </c>
      <c r="AO330" s="14">
        <v>63123.1</v>
      </c>
      <c r="AP330" s="14">
        <v>66584.45</v>
      </c>
      <c r="AQ330" s="14">
        <v>69869.539999999994</v>
      </c>
      <c r="AR330" s="14">
        <v>72671.98</v>
      </c>
      <c r="AS330" s="14">
        <v>74703.149999999994</v>
      </c>
      <c r="AT330" s="14">
        <v>74731</v>
      </c>
      <c r="AU330" s="14">
        <v>75613.7</v>
      </c>
      <c r="AV330" s="14">
        <v>73831.77</v>
      </c>
      <c r="AW330" s="14">
        <v>73445.710000000006</v>
      </c>
      <c r="AX330" s="14">
        <v>72867.7</v>
      </c>
      <c r="AY330" s="14">
        <v>69883.62</v>
      </c>
      <c r="AZ330" s="14">
        <v>66797.91</v>
      </c>
      <c r="BA330" s="14">
        <v>65130.879999999997</v>
      </c>
      <c r="BB330" s="14">
        <v>63542.5</v>
      </c>
      <c r="BC330" s="14">
        <v>61714.27</v>
      </c>
      <c r="BD330" s="14">
        <v>59037.13</v>
      </c>
      <c r="BE330" s="14">
        <v>55938.400000000001</v>
      </c>
      <c r="BF330" s="14">
        <v>70761.48</v>
      </c>
      <c r="BG330" s="14">
        <v>69.869370000000004</v>
      </c>
      <c r="BH330" s="14">
        <v>68.72072</v>
      </c>
      <c r="BI330" s="14">
        <v>67.08108</v>
      </c>
      <c r="BJ330" s="14">
        <v>65.94144</v>
      </c>
      <c r="BK330" s="14">
        <v>64.621619999999993</v>
      </c>
      <c r="BL330" s="14">
        <v>63.851349999999996</v>
      </c>
      <c r="BM330" s="14">
        <v>64.229730000000004</v>
      </c>
      <c r="BN330" s="14">
        <v>67.864869999999996</v>
      </c>
      <c r="BO330" s="14">
        <v>72.24324</v>
      </c>
      <c r="BP330" s="14">
        <v>76.891890000000004</v>
      </c>
      <c r="BQ330" s="14">
        <v>81</v>
      </c>
      <c r="BR330" s="14">
        <v>85.396389999999997</v>
      </c>
      <c r="BS330" s="14">
        <v>89.099100000000007</v>
      </c>
      <c r="BT330" s="14">
        <v>91.86036</v>
      </c>
      <c r="BU330" s="14">
        <v>93.342339999999993</v>
      </c>
      <c r="BV330" s="14">
        <v>94.274770000000004</v>
      </c>
      <c r="BW330" s="14">
        <v>94.171170000000004</v>
      </c>
      <c r="BX330" s="14">
        <v>93.52252</v>
      </c>
      <c r="BY330" s="14">
        <v>91.738740000000007</v>
      </c>
      <c r="BZ330" s="14">
        <v>88.076580000000007</v>
      </c>
      <c r="CA330" s="14">
        <v>83.52252</v>
      </c>
      <c r="CB330" s="14">
        <v>79.855860000000007</v>
      </c>
      <c r="CC330" s="14">
        <v>77.635130000000004</v>
      </c>
      <c r="CD330" s="14">
        <v>76.049549999999996</v>
      </c>
      <c r="CE330" s="14">
        <v>206027.7</v>
      </c>
      <c r="CF330" s="14">
        <v>181702.2</v>
      </c>
      <c r="CG330" s="14">
        <v>168950.7</v>
      </c>
      <c r="CH330" s="14">
        <v>151798.79999999999</v>
      </c>
      <c r="CI330" s="14">
        <v>110745.8</v>
      </c>
      <c r="CJ330" s="14">
        <v>61412.59</v>
      </c>
      <c r="CK330" s="14">
        <v>52365.04</v>
      </c>
      <c r="CL330" s="14">
        <v>49204.37</v>
      </c>
      <c r="CM330" s="14">
        <v>67423.37</v>
      </c>
      <c r="CN330" s="14">
        <v>127620.5</v>
      </c>
      <c r="CO330" s="14">
        <v>178853</v>
      </c>
      <c r="CP330" s="14">
        <v>233939.3</v>
      </c>
      <c r="CQ330" s="14">
        <v>269330.7</v>
      </c>
      <c r="CR330" s="14">
        <v>291506.2</v>
      </c>
      <c r="CS330" s="14">
        <v>305134</v>
      </c>
      <c r="CT330" s="14">
        <v>336119.3</v>
      </c>
      <c r="CU330" s="14">
        <v>342231.5</v>
      </c>
      <c r="CV330" s="14">
        <v>357113.3</v>
      </c>
      <c r="CW330" s="14">
        <v>339515.2</v>
      </c>
      <c r="CX330" s="14">
        <v>283349.3</v>
      </c>
      <c r="CY330" s="14">
        <v>267804.79999999999</v>
      </c>
      <c r="CZ330" s="14">
        <v>271643</v>
      </c>
      <c r="DA330" s="14">
        <v>276600.5</v>
      </c>
      <c r="DB330" s="14">
        <v>287307</v>
      </c>
      <c r="DC330" s="14">
        <v>294297.09999999998</v>
      </c>
      <c r="DD330" s="14">
        <v>16</v>
      </c>
      <c r="DE330" s="14">
        <v>19</v>
      </c>
      <c r="DF330" s="27">
        <f t="shared" ca="1" si="5"/>
        <v>12479.652499999997</v>
      </c>
      <c r="DG330" s="14">
        <v>0</v>
      </c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</row>
    <row r="331" spans="1:131" x14ac:dyDescent="0.25">
      <c r="A331" s="14" t="s">
        <v>64</v>
      </c>
      <c r="B331" s="14" t="s">
        <v>63</v>
      </c>
      <c r="C331" s="14" t="s">
        <v>63</v>
      </c>
      <c r="D331" s="14" t="s">
        <v>63</v>
      </c>
      <c r="E331" s="14" t="s">
        <v>63</v>
      </c>
      <c r="F331" s="14" t="s">
        <v>128</v>
      </c>
      <c r="G331" s="14" t="s">
        <v>191</v>
      </c>
      <c r="H331" s="1">
        <v>42214</v>
      </c>
      <c r="I331" s="14">
        <v>53155.76</v>
      </c>
      <c r="J331" s="14">
        <v>52231.68</v>
      </c>
      <c r="K331" s="14">
        <v>50806.45</v>
      </c>
      <c r="L331" s="14">
        <v>50752.27</v>
      </c>
      <c r="M331" s="14">
        <v>51999.42</v>
      </c>
      <c r="N331" s="14">
        <v>54516.76</v>
      </c>
      <c r="O331" s="14">
        <v>59527.6</v>
      </c>
      <c r="P331" s="14">
        <v>64608.95</v>
      </c>
      <c r="Q331" s="14">
        <v>66616.36</v>
      </c>
      <c r="R331" s="14">
        <v>70906.66</v>
      </c>
      <c r="S331" s="14">
        <v>74087.039999999994</v>
      </c>
      <c r="T331" s="14">
        <v>74837.399999999994</v>
      </c>
      <c r="U331" s="14">
        <v>75137.919999999998</v>
      </c>
      <c r="V331" s="14">
        <v>75644.600000000006</v>
      </c>
      <c r="W331" s="14">
        <v>71703.72</v>
      </c>
      <c r="X331" s="14">
        <v>62324.42</v>
      </c>
      <c r="Y331" s="14">
        <v>61255.66</v>
      </c>
      <c r="Z331" s="14">
        <v>59388.15</v>
      </c>
      <c r="AA331" s="14">
        <v>58155.06</v>
      </c>
      <c r="AB331" s="14">
        <v>64953.33</v>
      </c>
      <c r="AC331" s="14">
        <v>64770.07</v>
      </c>
      <c r="AD331" s="14">
        <v>61723.15</v>
      </c>
      <c r="AE331" s="14">
        <v>59421.03</v>
      </c>
      <c r="AF331" s="14">
        <v>56093.79</v>
      </c>
      <c r="AG331" s="14">
        <v>60280.82</v>
      </c>
      <c r="AH331" s="14">
        <v>53587.6</v>
      </c>
      <c r="AI331" s="14">
        <v>52548.85</v>
      </c>
      <c r="AJ331" s="14">
        <v>51337.71</v>
      </c>
      <c r="AK331" s="14">
        <v>51670.11</v>
      </c>
      <c r="AL331" s="14">
        <v>52892</v>
      </c>
      <c r="AM331" s="14">
        <v>54805.11</v>
      </c>
      <c r="AN331" s="14">
        <v>59292.45</v>
      </c>
      <c r="AO331" s="14">
        <v>64624.12</v>
      </c>
      <c r="AP331" s="14">
        <v>66465.88</v>
      </c>
      <c r="AQ331" s="14">
        <v>70017.320000000007</v>
      </c>
      <c r="AR331" s="14">
        <v>72803.14</v>
      </c>
      <c r="AS331" s="14">
        <v>74133.88</v>
      </c>
      <c r="AT331" s="14">
        <v>74451.47</v>
      </c>
      <c r="AU331" s="14">
        <v>75962.69</v>
      </c>
      <c r="AV331" s="14">
        <v>75672.92</v>
      </c>
      <c r="AW331" s="14">
        <v>74498.7</v>
      </c>
      <c r="AX331" s="14">
        <v>73104.58</v>
      </c>
      <c r="AY331" s="14">
        <v>70927.95</v>
      </c>
      <c r="AZ331" s="14">
        <v>68057.63</v>
      </c>
      <c r="BA331" s="14">
        <v>67195.600000000006</v>
      </c>
      <c r="BB331" s="14">
        <v>65315.01</v>
      </c>
      <c r="BC331" s="14">
        <v>62415.32</v>
      </c>
      <c r="BD331" s="14">
        <v>60127.21</v>
      </c>
      <c r="BE331" s="14">
        <v>57322.54</v>
      </c>
      <c r="BF331" s="14">
        <v>71623.37</v>
      </c>
      <c r="BG331" s="14">
        <v>73.771029999999996</v>
      </c>
      <c r="BH331" s="14">
        <v>72.060749999999999</v>
      </c>
      <c r="BI331" s="14">
        <v>70.831779999999995</v>
      </c>
      <c r="BJ331" s="14">
        <v>69.58878</v>
      </c>
      <c r="BK331" s="14">
        <v>67.827100000000002</v>
      </c>
      <c r="BL331" s="14">
        <v>66.574770000000001</v>
      </c>
      <c r="BM331" s="14">
        <v>66.448599999999999</v>
      </c>
      <c r="BN331" s="14">
        <v>69.275700000000001</v>
      </c>
      <c r="BO331" s="14">
        <v>73.149540000000002</v>
      </c>
      <c r="BP331" s="14">
        <v>77.219629999999995</v>
      </c>
      <c r="BQ331" s="14">
        <v>81.556079999999994</v>
      </c>
      <c r="BR331" s="14">
        <v>85.803740000000005</v>
      </c>
      <c r="BS331" s="14">
        <v>88.481309999999993</v>
      </c>
      <c r="BT331" s="14">
        <v>91.191590000000005</v>
      </c>
      <c r="BU331" s="14">
        <v>92.640190000000004</v>
      </c>
      <c r="BV331" s="14">
        <v>92.976640000000003</v>
      </c>
      <c r="BW331" s="14">
        <v>92.686909999999997</v>
      </c>
      <c r="BX331" s="14">
        <v>91</v>
      </c>
      <c r="BY331" s="14">
        <v>88.644859999999994</v>
      </c>
      <c r="BZ331" s="14">
        <v>84.869159999999994</v>
      </c>
      <c r="CA331" s="14">
        <v>80.58878</v>
      </c>
      <c r="CB331" s="14">
        <v>77.303740000000005</v>
      </c>
      <c r="CC331" s="14">
        <v>74.518690000000007</v>
      </c>
      <c r="CD331" s="14">
        <v>72.976640000000003</v>
      </c>
      <c r="CE331" s="14">
        <v>209069.8</v>
      </c>
      <c r="CF331" s="14">
        <v>199971.3</v>
      </c>
      <c r="CG331" s="14">
        <v>178034.8</v>
      </c>
      <c r="CH331" s="14">
        <v>162555.5</v>
      </c>
      <c r="CI331" s="14">
        <v>107508.1</v>
      </c>
      <c r="CJ331" s="14">
        <v>62483.56</v>
      </c>
      <c r="CK331" s="14">
        <v>53015.91</v>
      </c>
      <c r="CL331" s="14">
        <v>49345.15</v>
      </c>
      <c r="CM331" s="14">
        <v>69875.8</v>
      </c>
      <c r="CN331" s="14">
        <v>133182.29999999999</v>
      </c>
      <c r="CO331" s="14">
        <v>186829.7</v>
      </c>
      <c r="CP331" s="14">
        <v>239830.1</v>
      </c>
      <c r="CQ331" s="14">
        <v>276763.3</v>
      </c>
      <c r="CR331" s="14">
        <v>296939.09999999998</v>
      </c>
      <c r="CS331" s="14">
        <v>311593.59999999998</v>
      </c>
      <c r="CT331" s="14">
        <v>343955</v>
      </c>
      <c r="CU331" s="14">
        <v>353831.5</v>
      </c>
      <c r="CV331" s="14">
        <v>371700.3</v>
      </c>
      <c r="CW331" s="14">
        <v>354605.7</v>
      </c>
      <c r="CX331" s="14">
        <v>298677</v>
      </c>
      <c r="CY331" s="14">
        <v>282373.59999999998</v>
      </c>
      <c r="CZ331" s="14">
        <v>284992.09999999998</v>
      </c>
      <c r="DA331" s="14">
        <v>286473.59999999998</v>
      </c>
      <c r="DB331" s="14">
        <v>292566.7</v>
      </c>
      <c r="DC331" s="14">
        <v>306393.5</v>
      </c>
      <c r="DD331" s="14">
        <v>16</v>
      </c>
      <c r="DE331" s="14">
        <v>19</v>
      </c>
      <c r="DF331" s="27">
        <f t="shared" ca="1" si="5"/>
        <v>13270.215000000004</v>
      </c>
      <c r="DG331" s="14">
        <v>0</v>
      </c>
      <c r="DH331" s="14"/>
      <c r="DI331" s="14"/>
      <c r="DJ331" s="14"/>
      <c r="DK331" s="14"/>
      <c r="DL331" s="14"/>
      <c r="DM331" s="14"/>
      <c r="DN331" s="14"/>
      <c r="DO331" s="14"/>
      <c r="DP331" s="14"/>
      <c r="DQ331" s="14"/>
      <c r="DR331" s="14"/>
      <c r="DS331" s="14"/>
      <c r="DT331" s="14"/>
      <c r="DU331" s="14"/>
      <c r="DV331" s="14"/>
      <c r="DW331" s="14"/>
      <c r="DX331" s="14"/>
      <c r="DY331" s="14"/>
      <c r="DZ331" s="14"/>
      <c r="EA331" s="14"/>
    </row>
    <row r="332" spans="1:131" x14ac:dyDescent="0.25">
      <c r="A332" s="14" t="s">
        <v>64</v>
      </c>
      <c r="B332" s="14" t="s">
        <v>63</v>
      </c>
      <c r="C332" s="14" t="s">
        <v>63</v>
      </c>
      <c r="D332" s="14" t="s">
        <v>63</v>
      </c>
      <c r="E332" s="14" t="s">
        <v>63</v>
      </c>
      <c r="F332" s="14" t="s">
        <v>128</v>
      </c>
      <c r="G332" s="14" t="s">
        <v>191</v>
      </c>
      <c r="H332" s="1">
        <v>42215</v>
      </c>
      <c r="I332" s="14">
        <v>56265.599999999999</v>
      </c>
      <c r="J332" s="14">
        <v>54946.98</v>
      </c>
      <c r="K332" s="14">
        <v>53242.09</v>
      </c>
      <c r="L332" s="14">
        <v>52886.2</v>
      </c>
      <c r="M332" s="14">
        <v>54001.71</v>
      </c>
      <c r="N332" s="14">
        <v>57507.48</v>
      </c>
      <c r="O332" s="14">
        <v>61602.04</v>
      </c>
      <c r="P332" s="14">
        <v>65741.66</v>
      </c>
      <c r="Q332" s="14">
        <v>68520.08</v>
      </c>
      <c r="R332" s="14">
        <v>72583.41</v>
      </c>
      <c r="S332" s="14">
        <v>75349.37</v>
      </c>
      <c r="T332" s="14">
        <v>77281.509999999995</v>
      </c>
      <c r="U332" s="14">
        <v>77994.98</v>
      </c>
      <c r="V332" s="14">
        <v>77655.460000000006</v>
      </c>
      <c r="W332" s="14">
        <v>74151.009999999995</v>
      </c>
      <c r="X332" s="14">
        <v>67264.87</v>
      </c>
      <c r="Y332" s="14">
        <v>64484.93</v>
      </c>
      <c r="Z332" s="14">
        <v>62776.97</v>
      </c>
      <c r="AA332" s="14">
        <v>61384.87</v>
      </c>
      <c r="AB332" s="14">
        <v>66341.240000000005</v>
      </c>
      <c r="AC332" s="14">
        <v>66964.41</v>
      </c>
      <c r="AD332" s="14">
        <v>64687.05</v>
      </c>
      <c r="AE332" s="14">
        <v>62024.13</v>
      </c>
      <c r="AF332" s="14">
        <v>56946.23</v>
      </c>
      <c r="AG332" s="14">
        <v>63977.91</v>
      </c>
      <c r="AH332" s="14">
        <v>56198.29</v>
      </c>
      <c r="AI332" s="14">
        <v>54759.18</v>
      </c>
      <c r="AJ332" s="14">
        <v>53423.98</v>
      </c>
      <c r="AK332" s="14">
        <v>53536.85</v>
      </c>
      <c r="AL332" s="14">
        <v>54778.06</v>
      </c>
      <c r="AM332" s="14">
        <v>57874.63</v>
      </c>
      <c r="AN332" s="14">
        <v>61382.62</v>
      </c>
      <c r="AO332" s="14">
        <v>65726.429999999993</v>
      </c>
      <c r="AP332" s="14">
        <v>68482.05</v>
      </c>
      <c r="AQ332" s="14">
        <v>71886.559999999998</v>
      </c>
      <c r="AR332" s="14">
        <v>73931.47</v>
      </c>
      <c r="AS332" s="14">
        <v>76704.490000000005</v>
      </c>
      <c r="AT332" s="14">
        <v>77536.240000000005</v>
      </c>
      <c r="AU332" s="14">
        <v>77851.210000000006</v>
      </c>
      <c r="AV332" s="14">
        <v>77670.95</v>
      </c>
      <c r="AW332" s="14">
        <v>78909.84</v>
      </c>
      <c r="AX332" s="14">
        <v>76127.320000000007</v>
      </c>
      <c r="AY332" s="14">
        <v>74079.72</v>
      </c>
      <c r="AZ332" s="14">
        <v>71262.45</v>
      </c>
      <c r="BA332" s="14">
        <v>68641.64</v>
      </c>
      <c r="BB332" s="14">
        <v>67178.05</v>
      </c>
      <c r="BC332" s="14">
        <v>64995.32</v>
      </c>
      <c r="BD332" s="14">
        <v>62279.74</v>
      </c>
      <c r="BE332" s="14">
        <v>57618.48</v>
      </c>
      <c r="BF332" s="14">
        <v>75111.81</v>
      </c>
      <c r="BG332" s="14">
        <v>72.008930000000007</v>
      </c>
      <c r="BH332" s="14">
        <v>71.160709999999995</v>
      </c>
      <c r="BI332" s="14">
        <v>70.272319999999993</v>
      </c>
      <c r="BJ332" s="14">
        <v>68.84375</v>
      </c>
      <c r="BK332" s="14">
        <v>68.0625</v>
      </c>
      <c r="BL332" s="14">
        <v>67.325890000000001</v>
      </c>
      <c r="BM332" s="14">
        <v>66.924109999999999</v>
      </c>
      <c r="BN332" s="14">
        <v>67.910709999999995</v>
      </c>
      <c r="BO332" s="14">
        <v>70.294640000000001</v>
      </c>
      <c r="BP332" s="14">
        <v>73.361609999999999</v>
      </c>
      <c r="BQ332" s="14">
        <v>76.40625</v>
      </c>
      <c r="BR332" s="14">
        <v>79.991069999999993</v>
      </c>
      <c r="BS332" s="14">
        <v>83.196430000000007</v>
      </c>
      <c r="BT332" s="14">
        <v>85.799109999999999</v>
      </c>
      <c r="BU332" s="14">
        <v>87.397319999999993</v>
      </c>
      <c r="BV332" s="14">
        <v>88.169640000000001</v>
      </c>
      <c r="BW332" s="14">
        <v>88.098209999999995</v>
      </c>
      <c r="BX332" s="14">
        <v>86.982140000000001</v>
      </c>
      <c r="BY332" s="14">
        <v>84.491069999999993</v>
      </c>
      <c r="BZ332" s="14">
        <v>80.660709999999995</v>
      </c>
      <c r="CA332" s="14">
        <v>77.861609999999999</v>
      </c>
      <c r="CB332" s="14">
        <v>75.879459999999995</v>
      </c>
      <c r="CC332" s="14">
        <v>74.370540000000005</v>
      </c>
      <c r="CD332" s="14">
        <v>73.308040000000005</v>
      </c>
      <c r="CE332" s="14">
        <v>206563.3</v>
      </c>
      <c r="CF332" s="14">
        <v>186150.39999999999</v>
      </c>
      <c r="CG332" s="14">
        <v>169736.2</v>
      </c>
      <c r="CH332" s="14">
        <v>162285</v>
      </c>
      <c r="CI332" s="14">
        <v>114165.2</v>
      </c>
      <c r="CJ332" s="14">
        <v>62754.43</v>
      </c>
      <c r="CK332" s="14">
        <v>53177.55</v>
      </c>
      <c r="CL332" s="14">
        <v>51319.61</v>
      </c>
      <c r="CM332" s="14">
        <v>72239.94</v>
      </c>
      <c r="CN332" s="14">
        <v>132275.29999999999</v>
      </c>
      <c r="CO332" s="14">
        <v>187637.8</v>
      </c>
      <c r="CP332" s="14">
        <v>245838.1</v>
      </c>
      <c r="CQ332" s="14">
        <v>281698.40000000002</v>
      </c>
      <c r="CR332" s="14">
        <v>305005.59999999998</v>
      </c>
      <c r="CS332" s="14">
        <v>318488</v>
      </c>
      <c r="CT332" s="14">
        <v>352996.5</v>
      </c>
      <c r="CU332" s="14">
        <v>358407.1</v>
      </c>
      <c r="CV332" s="14">
        <v>373362.3</v>
      </c>
      <c r="CW332" s="14">
        <v>348956.4</v>
      </c>
      <c r="CX332" s="14">
        <v>293384.90000000002</v>
      </c>
      <c r="CY332" s="14">
        <v>277096.7</v>
      </c>
      <c r="CZ332" s="14">
        <v>283374.40000000002</v>
      </c>
      <c r="DA332" s="14">
        <v>288219.7</v>
      </c>
      <c r="DB332" s="14">
        <v>296575.3</v>
      </c>
      <c r="DC332" s="14">
        <v>307722.40000000002</v>
      </c>
      <c r="DD332" s="14">
        <v>16</v>
      </c>
      <c r="DE332" s="14">
        <v>19</v>
      </c>
      <c r="DF332" s="27">
        <f t="shared" ca="1" si="5"/>
        <v>12719.047499999993</v>
      </c>
      <c r="DG332" s="14">
        <v>0</v>
      </c>
      <c r="DH332" s="14"/>
      <c r="DI332" s="14"/>
      <c r="DJ332" s="14"/>
      <c r="DK332" s="14"/>
      <c r="DL332" s="14"/>
      <c r="DM332" s="14"/>
      <c r="DN332" s="14"/>
      <c r="DO332" s="14"/>
      <c r="DP332" s="14"/>
      <c r="DQ332" s="14"/>
      <c r="DR332" s="14"/>
      <c r="DS332" s="14"/>
      <c r="DT332" s="14"/>
      <c r="DU332" s="14"/>
      <c r="DV332" s="14"/>
      <c r="DW332" s="14"/>
      <c r="DX332" s="14"/>
      <c r="DY332" s="14"/>
      <c r="DZ332" s="14"/>
      <c r="EA332" s="14"/>
    </row>
    <row r="333" spans="1:131" x14ac:dyDescent="0.25">
      <c r="A333" s="14" t="s">
        <v>64</v>
      </c>
      <c r="B333" s="14" t="s">
        <v>63</v>
      </c>
      <c r="C333" s="14" t="s">
        <v>63</v>
      </c>
      <c r="D333" s="14" t="s">
        <v>63</v>
      </c>
      <c r="E333" s="14" t="s">
        <v>63</v>
      </c>
      <c r="F333" s="14" t="s">
        <v>128</v>
      </c>
      <c r="G333" s="14" t="s">
        <v>191</v>
      </c>
      <c r="H333" s="1">
        <v>42233</v>
      </c>
      <c r="I333" s="14">
        <v>70351</v>
      </c>
      <c r="J333" s="14">
        <v>69953.69</v>
      </c>
      <c r="K333" s="14">
        <v>68931.89</v>
      </c>
      <c r="L333" s="14">
        <v>68707.27</v>
      </c>
      <c r="M333" s="14">
        <v>69494.559999999998</v>
      </c>
      <c r="N333" s="14">
        <v>74483.38</v>
      </c>
      <c r="O333" s="14">
        <v>78981.91</v>
      </c>
      <c r="P333" s="14">
        <v>84305.14</v>
      </c>
      <c r="Q333" s="14">
        <v>91321.39</v>
      </c>
      <c r="R333" s="14">
        <v>95152.37</v>
      </c>
      <c r="S333" s="14">
        <v>98497.62</v>
      </c>
      <c r="T333" s="14">
        <v>99853.82</v>
      </c>
      <c r="U333" s="14">
        <v>102438</v>
      </c>
      <c r="V333" s="14">
        <v>100168.3</v>
      </c>
      <c r="W333" s="14">
        <v>90774.25</v>
      </c>
      <c r="X333" s="14">
        <v>83485.789999999994</v>
      </c>
      <c r="Y333" s="14">
        <v>80579.27</v>
      </c>
      <c r="Z333" s="14">
        <v>77173</v>
      </c>
      <c r="AA333" s="14">
        <v>75296.63</v>
      </c>
      <c r="AB333" s="14">
        <v>83419.41</v>
      </c>
      <c r="AC333" s="14">
        <v>87143.25</v>
      </c>
      <c r="AD333" s="14">
        <v>86056.91</v>
      </c>
      <c r="AE333" s="14">
        <v>84933</v>
      </c>
      <c r="AF333" s="14">
        <v>82138.14</v>
      </c>
      <c r="AG333" s="14">
        <v>79133.67</v>
      </c>
      <c r="AH333" s="14">
        <v>70468.490000000005</v>
      </c>
      <c r="AI333" s="14">
        <v>69926.820000000007</v>
      </c>
      <c r="AJ333" s="14">
        <v>69081.38</v>
      </c>
      <c r="AK333" s="14">
        <v>69211.69</v>
      </c>
      <c r="AL333" s="14">
        <v>70166.87</v>
      </c>
      <c r="AM333" s="14">
        <v>74912.039999999994</v>
      </c>
      <c r="AN333" s="14">
        <v>78830.86</v>
      </c>
      <c r="AO333" s="14">
        <v>84178.13</v>
      </c>
      <c r="AP333" s="14">
        <v>91339.99</v>
      </c>
      <c r="AQ333" s="14">
        <v>94365.82</v>
      </c>
      <c r="AR333" s="14">
        <v>97308.13</v>
      </c>
      <c r="AS333" s="14">
        <v>99042.98</v>
      </c>
      <c r="AT333" s="14">
        <v>101472.4</v>
      </c>
      <c r="AU333" s="14">
        <v>101968.1</v>
      </c>
      <c r="AV333" s="14">
        <v>101532.4</v>
      </c>
      <c r="AW333" s="14">
        <v>105496</v>
      </c>
      <c r="AX333" s="14">
        <v>102726.39999999999</v>
      </c>
      <c r="AY333" s="14">
        <v>98864.44</v>
      </c>
      <c r="AZ333" s="14">
        <v>94799.66</v>
      </c>
      <c r="BA333" s="14">
        <v>90231.02</v>
      </c>
      <c r="BB333" s="14">
        <v>88689.74</v>
      </c>
      <c r="BC333" s="14">
        <v>86585.23</v>
      </c>
      <c r="BD333" s="14">
        <v>85232.55</v>
      </c>
      <c r="BE333" s="14">
        <v>83021.14</v>
      </c>
      <c r="BF333" s="14">
        <v>100492.5</v>
      </c>
      <c r="BG333" s="14">
        <v>75.5</v>
      </c>
      <c r="BH333" s="14">
        <v>73.702709999999996</v>
      </c>
      <c r="BI333" s="14">
        <v>72.067570000000003</v>
      </c>
      <c r="BJ333" s="14">
        <v>70.44144</v>
      </c>
      <c r="BK333" s="14">
        <v>69.283779999999993</v>
      </c>
      <c r="BL333" s="14">
        <v>68.036029999999997</v>
      </c>
      <c r="BM333" s="14">
        <v>67.310810000000004</v>
      </c>
      <c r="BN333" s="14">
        <v>69.4054</v>
      </c>
      <c r="BO333" s="14">
        <v>73.38288</v>
      </c>
      <c r="BP333" s="14">
        <v>77.5</v>
      </c>
      <c r="BQ333" s="14">
        <v>81.653149999999997</v>
      </c>
      <c r="BR333" s="14">
        <v>85.513509999999997</v>
      </c>
      <c r="BS333" s="14">
        <v>88.680179999999993</v>
      </c>
      <c r="BT333" s="14">
        <v>91.45496</v>
      </c>
      <c r="BU333" s="14">
        <v>93.23424</v>
      </c>
      <c r="BV333" s="14">
        <v>93.887389999999996</v>
      </c>
      <c r="BW333" s="14">
        <v>93.387389999999996</v>
      </c>
      <c r="BX333" s="14">
        <v>91.810810000000004</v>
      </c>
      <c r="BY333" s="14">
        <v>88.94144</v>
      </c>
      <c r="BZ333" s="14">
        <v>84.16216</v>
      </c>
      <c r="CA333" s="14">
        <v>79.61712</v>
      </c>
      <c r="CB333" s="14">
        <v>76.310810000000004</v>
      </c>
      <c r="CC333" s="14">
        <v>73.486490000000003</v>
      </c>
      <c r="CD333" s="14">
        <v>71.851349999999996</v>
      </c>
      <c r="CE333" s="14">
        <v>329750.2</v>
      </c>
      <c r="CF333" s="14">
        <v>281391.90000000002</v>
      </c>
      <c r="CG333" s="14">
        <v>252043</v>
      </c>
      <c r="CH333" s="14">
        <v>230163.7</v>
      </c>
      <c r="CI333" s="14">
        <v>172463.2</v>
      </c>
      <c r="CJ333" s="14">
        <v>98710.48</v>
      </c>
      <c r="CK333" s="14">
        <v>75823.490000000005</v>
      </c>
      <c r="CL333" s="14">
        <v>78235.5</v>
      </c>
      <c r="CM333" s="14">
        <v>114809.4</v>
      </c>
      <c r="CN333" s="14">
        <v>194684.7</v>
      </c>
      <c r="CO333" s="14">
        <v>313719</v>
      </c>
      <c r="CP333" s="14">
        <v>393494.3</v>
      </c>
      <c r="CQ333" s="14">
        <v>429849.4</v>
      </c>
      <c r="CR333" s="14">
        <v>469949</v>
      </c>
      <c r="CS333" s="14">
        <v>467653.2</v>
      </c>
      <c r="CT333" s="14">
        <v>484510.1</v>
      </c>
      <c r="CU333" s="14">
        <v>465119.9</v>
      </c>
      <c r="CV333" s="14">
        <v>482192.5</v>
      </c>
      <c r="CW333" s="14">
        <v>460151.8</v>
      </c>
      <c r="CX333" s="14">
        <v>443110.3</v>
      </c>
      <c r="CY333" s="14">
        <v>441829.8</v>
      </c>
      <c r="CZ333" s="14">
        <v>432042.2</v>
      </c>
      <c r="DA333" s="14">
        <v>423018.6</v>
      </c>
      <c r="DB333" s="14">
        <v>438454.7</v>
      </c>
      <c r="DC333" s="14">
        <v>402164.9</v>
      </c>
      <c r="DD333" s="14">
        <v>16</v>
      </c>
      <c r="DE333" s="14">
        <v>19</v>
      </c>
      <c r="DF333" s="27">
        <f t="shared" ca="1" si="5"/>
        <v>23021.137499999997</v>
      </c>
      <c r="DG333" s="14">
        <v>0</v>
      </c>
      <c r="DH333" s="14"/>
      <c r="DI333" s="14"/>
      <c r="DJ333" s="14"/>
      <c r="DK333" s="14"/>
      <c r="DL333" s="14"/>
      <c r="DM333" s="14"/>
      <c r="DN333" s="14"/>
      <c r="DO333" s="14"/>
      <c r="DP333" s="14"/>
      <c r="DQ333" s="14"/>
      <c r="DR333" s="14"/>
      <c r="DS333" s="14"/>
      <c r="DT333" s="14"/>
      <c r="DU333" s="14"/>
      <c r="DV333" s="14"/>
      <c r="DW333" s="14"/>
      <c r="DX333" s="14"/>
      <c r="DY333" s="14"/>
      <c r="DZ333" s="14"/>
      <c r="EA333" s="14"/>
    </row>
    <row r="334" spans="1:131" x14ac:dyDescent="0.25">
      <c r="A334" s="14" t="s">
        <v>64</v>
      </c>
      <c r="B334" s="14" t="s">
        <v>63</v>
      </c>
      <c r="C334" s="14" t="s">
        <v>63</v>
      </c>
      <c r="D334" s="14" t="s">
        <v>63</v>
      </c>
      <c r="E334" s="14" t="s">
        <v>63</v>
      </c>
      <c r="F334" s="14" t="s">
        <v>128</v>
      </c>
      <c r="G334" s="14" t="s">
        <v>191</v>
      </c>
      <c r="H334" s="1">
        <v>42234</v>
      </c>
      <c r="I334" s="14">
        <v>83177.67</v>
      </c>
      <c r="J334" s="14">
        <v>82363.460000000006</v>
      </c>
      <c r="K334" s="14">
        <v>81014.460000000006</v>
      </c>
      <c r="L334" s="14">
        <v>81136.990000000005</v>
      </c>
      <c r="M334" s="14">
        <v>80758.44</v>
      </c>
      <c r="N334" s="14">
        <v>86130.4</v>
      </c>
      <c r="O334" s="14">
        <v>90700.37</v>
      </c>
      <c r="P334" s="14">
        <v>90439.86</v>
      </c>
      <c r="Q334" s="14">
        <v>92153.39</v>
      </c>
      <c r="R334" s="14">
        <v>97354.84</v>
      </c>
      <c r="S334" s="14">
        <v>101805.3</v>
      </c>
      <c r="T334" s="14">
        <v>102616.6</v>
      </c>
      <c r="U334" s="14">
        <v>103320.2</v>
      </c>
      <c r="V334" s="14">
        <v>100785.60000000001</v>
      </c>
      <c r="W334" s="14">
        <v>93010.75</v>
      </c>
      <c r="X334" s="14">
        <v>81510.149999999994</v>
      </c>
      <c r="Y334" s="14">
        <v>79824.67</v>
      </c>
      <c r="Z334" s="14">
        <v>76211.97</v>
      </c>
      <c r="AA334" s="14">
        <v>73533.83</v>
      </c>
      <c r="AB334" s="14">
        <v>84962.27</v>
      </c>
      <c r="AC334" s="14">
        <v>89624.8</v>
      </c>
      <c r="AD334" s="14">
        <v>89390.21</v>
      </c>
      <c r="AE334" s="14">
        <v>88350.17</v>
      </c>
      <c r="AF334" s="14">
        <v>85690.86</v>
      </c>
      <c r="AG334" s="14">
        <v>77770.149999999994</v>
      </c>
      <c r="AH334" s="14">
        <v>82290.36</v>
      </c>
      <c r="AI334" s="14">
        <v>81196.960000000006</v>
      </c>
      <c r="AJ334" s="14">
        <v>80285.41</v>
      </c>
      <c r="AK334" s="14">
        <v>81116.05</v>
      </c>
      <c r="AL334" s="14">
        <v>81230.67</v>
      </c>
      <c r="AM334" s="14">
        <v>86549.5</v>
      </c>
      <c r="AN334" s="14">
        <v>90628.38</v>
      </c>
      <c r="AO334" s="14">
        <v>90579.91</v>
      </c>
      <c r="AP334" s="14">
        <v>92204.33</v>
      </c>
      <c r="AQ334" s="14">
        <v>96528.19</v>
      </c>
      <c r="AR334" s="14">
        <v>99992.52</v>
      </c>
      <c r="AS334" s="14">
        <v>101188.4</v>
      </c>
      <c r="AT334" s="14">
        <v>101928.6</v>
      </c>
      <c r="AU334" s="14">
        <v>101236.5</v>
      </c>
      <c r="AV334" s="14">
        <v>102729.8</v>
      </c>
      <c r="AW334" s="14">
        <v>102963.5</v>
      </c>
      <c r="AX334" s="14">
        <v>101622.5</v>
      </c>
      <c r="AY334" s="14">
        <v>97613.73</v>
      </c>
      <c r="AZ334" s="14">
        <v>92468.87</v>
      </c>
      <c r="BA334" s="14">
        <v>91339.77</v>
      </c>
      <c r="BB334" s="14">
        <v>90000.8</v>
      </c>
      <c r="BC334" s="14">
        <v>88829.48</v>
      </c>
      <c r="BD334" s="14">
        <v>87595.99</v>
      </c>
      <c r="BE334" s="14">
        <v>85426.240000000005</v>
      </c>
      <c r="BF334" s="14">
        <v>98648.54</v>
      </c>
      <c r="BG334" s="14">
        <v>70.635959999999997</v>
      </c>
      <c r="BH334" s="14">
        <v>69.206140000000005</v>
      </c>
      <c r="BI334" s="14">
        <v>68.315790000000007</v>
      </c>
      <c r="BJ334" s="14">
        <v>67.5</v>
      </c>
      <c r="BK334" s="14">
        <v>66.263159999999999</v>
      </c>
      <c r="BL334" s="14">
        <v>65.491230000000002</v>
      </c>
      <c r="BM334" s="14">
        <v>65.004390000000001</v>
      </c>
      <c r="BN334" s="14">
        <v>65.864040000000003</v>
      </c>
      <c r="BO334" s="14">
        <v>68.570179999999993</v>
      </c>
      <c r="BP334" s="14">
        <v>71.850880000000004</v>
      </c>
      <c r="BQ334" s="14">
        <v>75.201750000000004</v>
      </c>
      <c r="BR334" s="14">
        <v>78.473690000000005</v>
      </c>
      <c r="BS334" s="14">
        <v>81.657899999999998</v>
      </c>
      <c r="BT334" s="14">
        <v>84.425439999999995</v>
      </c>
      <c r="BU334" s="14">
        <v>86.311400000000006</v>
      </c>
      <c r="BV334" s="14">
        <v>87.280699999999996</v>
      </c>
      <c r="BW334" s="14">
        <v>86.824560000000005</v>
      </c>
      <c r="BX334" s="14">
        <v>85.824560000000005</v>
      </c>
      <c r="BY334" s="14">
        <v>83.359650000000002</v>
      </c>
      <c r="BZ334" s="14">
        <v>79.438599999999994</v>
      </c>
      <c r="CA334" s="14">
        <v>75.885959999999997</v>
      </c>
      <c r="CB334" s="14">
        <v>73.350880000000004</v>
      </c>
      <c r="CC334" s="14">
        <v>71.526309999999995</v>
      </c>
      <c r="CD334" s="14">
        <v>70.043859999999995</v>
      </c>
      <c r="CE334" s="14">
        <v>369383.2</v>
      </c>
      <c r="CF334" s="14">
        <v>332521.40000000002</v>
      </c>
      <c r="CG334" s="14">
        <v>293394.59999999998</v>
      </c>
      <c r="CH334" s="14">
        <v>261137.9</v>
      </c>
      <c r="CI334" s="14">
        <v>189775.5</v>
      </c>
      <c r="CJ334" s="14">
        <v>112247</v>
      </c>
      <c r="CK334" s="14">
        <v>87139.7</v>
      </c>
      <c r="CL334" s="14">
        <v>84257.33</v>
      </c>
      <c r="CM334" s="14">
        <v>131598.5</v>
      </c>
      <c r="CN334" s="14">
        <v>225707.5</v>
      </c>
      <c r="CO334" s="14">
        <v>363341.1</v>
      </c>
      <c r="CP334" s="14">
        <v>460018.8</v>
      </c>
      <c r="CQ334" s="14">
        <v>514336.5</v>
      </c>
      <c r="CR334" s="14">
        <v>549010.9</v>
      </c>
      <c r="CS334" s="14">
        <v>553626.19999999995</v>
      </c>
      <c r="CT334" s="14">
        <v>571770.30000000005</v>
      </c>
      <c r="CU334" s="14">
        <v>563388.30000000005</v>
      </c>
      <c r="CV334" s="14">
        <v>584615.6</v>
      </c>
      <c r="CW334" s="14">
        <v>563510.4</v>
      </c>
      <c r="CX334" s="14">
        <v>545946.6</v>
      </c>
      <c r="CY334" s="14">
        <v>538690.19999999995</v>
      </c>
      <c r="CZ334" s="14">
        <v>539056.6</v>
      </c>
      <c r="DA334" s="14">
        <v>543016.69999999995</v>
      </c>
      <c r="DB334" s="14">
        <v>542003.6</v>
      </c>
      <c r="DC334" s="14">
        <v>486819.1</v>
      </c>
      <c r="DD334" s="14">
        <v>16</v>
      </c>
      <c r="DE334" s="14">
        <v>19</v>
      </c>
      <c r="DF334" s="27">
        <f t="shared" ca="1" si="5"/>
        <v>23462.227499999994</v>
      </c>
      <c r="DG334" s="14">
        <v>0</v>
      </c>
      <c r="DH334" s="14"/>
      <c r="DI334" s="14"/>
      <c r="DJ334" s="14"/>
      <c r="DK334" s="14"/>
      <c r="DL334" s="14"/>
      <c r="DM334" s="14"/>
      <c r="DN334" s="14"/>
      <c r="DO334" s="14"/>
      <c r="DP334" s="14"/>
      <c r="DQ334" s="14"/>
      <c r="DR334" s="14"/>
      <c r="DS334" s="14"/>
      <c r="DT334" s="14"/>
      <c r="DU334" s="14"/>
      <c r="DV334" s="14"/>
      <c r="DW334" s="14"/>
      <c r="DX334" s="14"/>
      <c r="DY334" s="14"/>
      <c r="DZ334" s="14"/>
      <c r="EA334" s="14"/>
    </row>
    <row r="335" spans="1:131" x14ac:dyDescent="0.25">
      <c r="A335" s="14" t="s">
        <v>64</v>
      </c>
      <c r="B335" s="14" t="s">
        <v>63</v>
      </c>
      <c r="C335" s="14" t="s">
        <v>63</v>
      </c>
      <c r="D335" s="14" t="s">
        <v>63</v>
      </c>
      <c r="E335" s="14" t="s">
        <v>63</v>
      </c>
      <c r="F335" s="14" t="s">
        <v>128</v>
      </c>
      <c r="G335" s="14" t="s">
        <v>191</v>
      </c>
      <c r="H335" s="1">
        <v>42242</v>
      </c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J335" s="14"/>
      <c r="CK335" s="14"/>
      <c r="CL335" s="14"/>
      <c r="CM335" s="14"/>
      <c r="CN335" s="14"/>
      <c r="CO335" s="14"/>
      <c r="CP335" s="14"/>
      <c r="CQ335" s="14"/>
      <c r="CR335" s="14"/>
      <c r="CS335" s="14"/>
      <c r="CT335" s="14"/>
      <c r="CU335" s="14"/>
      <c r="CV335" s="14"/>
      <c r="CW335" s="14"/>
      <c r="CX335" s="14"/>
      <c r="CY335" s="14"/>
      <c r="CZ335" s="14"/>
      <c r="DD335" s="14">
        <v>16</v>
      </c>
      <c r="DE335" s="14">
        <v>19</v>
      </c>
      <c r="DF335" s="27">
        <f t="shared" ca="1" si="5"/>
        <v>0</v>
      </c>
      <c r="DG335" s="14">
        <v>1</v>
      </c>
      <c r="DH335" s="14"/>
      <c r="DI335" s="14"/>
      <c r="DJ335" s="14"/>
      <c r="DK335" s="14"/>
      <c r="DL335" s="14"/>
      <c r="DM335" s="14"/>
      <c r="DN335" s="14"/>
      <c r="DO335" s="14"/>
      <c r="DP335" s="14"/>
      <c r="DQ335" s="14"/>
      <c r="DR335" s="14"/>
      <c r="DS335" s="14"/>
      <c r="DT335" s="14"/>
      <c r="DU335" s="14"/>
      <c r="DV335" s="14"/>
      <c r="DW335" s="14"/>
      <c r="DX335" s="14"/>
      <c r="DY335" s="14"/>
      <c r="DZ335" s="14"/>
      <c r="EA335" s="14"/>
    </row>
    <row r="336" spans="1:131" x14ac:dyDescent="0.25">
      <c r="A336" s="14" t="s">
        <v>64</v>
      </c>
      <c r="B336" s="14" t="s">
        <v>63</v>
      </c>
      <c r="C336" s="14" t="s">
        <v>63</v>
      </c>
      <c r="D336" s="14" t="s">
        <v>63</v>
      </c>
      <c r="E336" s="14" t="s">
        <v>63</v>
      </c>
      <c r="F336" s="14" t="s">
        <v>128</v>
      </c>
      <c r="G336" s="14" t="s">
        <v>191</v>
      </c>
      <c r="H336" s="1">
        <v>42243</v>
      </c>
      <c r="I336" s="14">
        <v>81450.2</v>
      </c>
      <c r="J336" s="14">
        <v>80957.77</v>
      </c>
      <c r="K336" s="14">
        <v>80551.28</v>
      </c>
      <c r="L336" s="14">
        <v>79166.38</v>
      </c>
      <c r="M336" s="14">
        <v>79278.149999999994</v>
      </c>
      <c r="N336" s="14">
        <v>82759.789999999994</v>
      </c>
      <c r="O336" s="14">
        <v>88961.07</v>
      </c>
      <c r="P336" s="14">
        <v>92052.51</v>
      </c>
      <c r="Q336" s="14">
        <v>95389.02</v>
      </c>
      <c r="R336" s="14">
        <v>97077.99</v>
      </c>
      <c r="S336" s="14">
        <v>100442.1</v>
      </c>
      <c r="T336" s="14">
        <v>101189.3</v>
      </c>
      <c r="U336" s="14">
        <v>104786.6</v>
      </c>
      <c r="V336" s="14">
        <v>104667.5</v>
      </c>
      <c r="W336" s="14">
        <v>95207.69</v>
      </c>
      <c r="X336" s="14">
        <v>82267.23</v>
      </c>
      <c r="Y336" s="14">
        <v>78683.28</v>
      </c>
      <c r="Z336" s="14">
        <v>77665.850000000006</v>
      </c>
      <c r="AA336" s="14">
        <v>77419.210000000006</v>
      </c>
      <c r="AB336" s="14">
        <v>87845.25</v>
      </c>
      <c r="AC336" s="14">
        <v>91630.18</v>
      </c>
      <c r="AD336" s="14">
        <v>89014.64</v>
      </c>
      <c r="AE336" s="14">
        <v>86299.04</v>
      </c>
      <c r="AF336" s="14">
        <v>84153.18</v>
      </c>
      <c r="AG336" s="14">
        <v>79008.89</v>
      </c>
      <c r="AH336" s="14">
        <v>81346.31</v>
      </c>
      <c r="AI336" s="14">
        <v>80602.990000000005</v>
      </c>
      <c r="AJ336" s="14">
        <v>80509.14</v>
      </c>
      <c r="AK336" s="14">
        <v>79762.66</v>
      </c>
      <c r="AL336" s="14">
        <v>80090.11</v>
      </c>
      <c r="AM336" s="14">
        <v>83399.199999999997</v>
      </c>
      <c r="AN336" s="14">
        <v>88995.66</v>
      </c>
      <c r="AO336" s="14">
        <v>91917.23</v>
      </c>
      <c r="AP336" s="14">
        <v>95248.81</v>
      </c>
      <c r="AQ336" s="14">
        <v>96127.11</v>
      </c>
      <c r="AR336" s="14">
        <v>98911.95</v>
      </c>
      <c r="AS336" s="14">
        <v>99973.46</v>
      </c>
      <c r="AT336" s="14">
        <v>103232.1</v>
      </c>
      <c r="AU336" s="14">
        <v>106025.7</v>
      </c>
      <c r="AV336" s="14">
        <v>105852.2</v>
      </c>
      <c r="AW336" s="14">
        <v>105026</v>
      </c>
      <c r="AX336" s="14">
        <v>101522.3</v>
      </c>
      <c r="AY336" s="14">
        <v>99601.2</v>
      </c>
      <c r="AZ336" s="14">
        <v>96916.31</v>
      </c>
      <c r="BA336" s="14">
        <v>94402.08</v>
      </c>
      <c r="BB336" s="14">
        <v>92642.48</v>
      </c>
      <c r="BC336" s="14">
        <v>89156.04</v>
      </c>
      <c r="BD336" s="14">
        <v>86068.29</v>
      </c>
      <c r="BE336" s="14">
        <v>84514.31</v>
      </c>
      <c r="BF336" s="14">
        <v>100695.2</v>
      </c>
      <c r="BG336" s="14">
        <v>72.451319999999996</v>
      </c>
      <c r="BH336" s="14">
        <v>70.716809999999995</v>
      </c>
      <c r="BI336" s="14">
        <v>69.818579999999997</v>
      </c>
      <c r="BJ336" s="14">
        <v>68.743359999999996</v>
      </c>
      <c r="BK336" s="14">
        <v>67.597340000000003</v>
      </c>
      <c r="BL336" s="14">
        <v>66.592920000000007</v>
      </c>
      <c r="BM336" s="14">
        <v>66.212389999999999</v>
      </c>
      <c r="BN336" s="14">
        <v>68.579639999999998</v>
      </c>
      <c r="BO336" s="14">
        <v>72.694689999999994</v>
      </c>
      <c r="BP336" s="14">
        <v>76.889380000000003</v>
      </c>
      <c r="BQ336" s="14">
        <v>80.96902</v>
      </c>
      <c r="BR336" s="14">
        <v>85.106189999999998</v>
      </c>
      <c r="BS336" s="14">
        <v>88.76549</v>
      </c>
      <c r="BT336" s="14">
        <v>91.76549</v>
      </c>
      <c r="BU336" s="14">
        <v>94.05753</v>
      </c>
      <c r="BV336" s="14">
        <v>94.477869999999996</v>
      </c>
      <c r="BW336" s="14">
        <v>93.495570000000001</v>
      </c>
      <c r="BX336" s="14">
        <v>91.641589999999994</v>
      </c>
      <c r="BY336" s="14">
        <v>88.907079999999993</v>
      </c>
      <c r="BZ336" s="14">
        <v>85.676990000000004</v>
      </c>
      <c r="CA336" s="14">
        <v>82.73451</v>
      </c>
      <c r="CB336" s="14">
        <v>80.694689999999994</v>
      </c>
      <c r="CC336" s="14">
        <v>78.690259999999995</v>
      </c>
      <c r="CD336" s="14">
        <v>76.261060000000001</v>
      </c>
      <c r="CE336" s="14">
        <v>268779.90000000002</v>
      </c>
      <c r="CF336" s="14">
        <v>244751.3</v>
      </c>
      <c r="CG336" s="14">
        <v>225274.2</v>
      </c>
      <c r="CH336" s="14">
        <v>212701.3</v>
      </c>
      <c r="CI336" s="14">
        <v>168730.9</v>
      </c>
      <c r="CJ336" s="14">
        <v>96055.91</v>
      </c>
      <c r="CK336" s="14">
        <v>70028.78</v>
      </c>
      <c r="CL336" s="14">
        <v>74906.759999999995</v>
      </c>
      <c r="CM336" s="14">
        <v>103276.4</v>
      </c>
      <c r="CN336" s="14">
        <v>185085.8</v>
      </c>
      <c r="CO336" s="14">
        <v>294057.90000000002</v>
      </c>
      <c r="CP336" s="14">
        <v>370770.2</v>
      </c>
      <c r="CQ336" s="14">
        <v>414280.5</v>
      </c>
      <c r="CR336" s="14">
        <v>433340.9</v>
      </c>
      <c r="CS336" s="14">
        <v>438033.5</v>
      </c>
      <c r="CT336" s="14">
        <v>457087.2</v>
      </c>
      <c r="CU336" s="14">
        <v>440915.1</v>
      </c>
      <c r="CV336" s="14">
        <v>459263.3</v>
      </c>
      <c r="CW336" s="14">
        <v>433081.59999999998</v>
      </c>
      <c r="CX336" s="14">
        <v>402636.1</v>
      </c>
      <c r="CY336" s="14">
        <v>396721.9</v>
      </c>
      <c r="CZ336" s="14">
        <v>391149.7</v>
      </c>
      <c r="DA336" s="14">
        <v>404910.3</v>
      </c>
      <c r="DB336" s="14">
        <v>442305.6</v>
      </c>
      <c r="DC336" s="14">
        <v>378915.5</v>
      </c>
      <c r="DD336" s="14">
        <v>16</v>
      </c>
      <c r="DE336" s="14">
        <v>19</v>
      </c>
      <c r="DF336" s="27">
        <f t="shared" ca="1" si="5"/>
        <v>23991.532500000001</v>
      </c>
      <c r="DG336" s="14">
        <v>0</v>
      </c>
      <c r="DH336" s="14"/>
      <c r="DI336" s="14"/>
      <c r="DJ336" s="14"/>
      <c r="DK336" s="14"/>
      <c r="DL336" s="14"/>
      <c r="DM336" s="14"/>
      <c r="DN336" s="14"/>
      <c r="DO336" s="14"/>
      <c r="DP336" s="14"/>
      <c r="DQ336" s="14"/>
      <c r="DR336" s="14"/>
      <c r="DS336" s="14"/>
      <c r="DT336" s="14"/>
      <c r="DU336" s="14"/>
      <c r="DV336" s="14"/>
      <c r="DW336" s="14"/>
      <c r="DX336" s="14"/>
      <c r="DY336" s="14"/>
      <c r="DZ336" s="14"/>
      <c r="EA336" s="14"/>
    </row>
    <row r="337" spans="1:131" x14ac:dyDescent="0.25">
      <c r="A337" s="14" t="s">
        <v>64</v>
      </c>
      <c r="B337" s="14" t="s">
        <v>63</v>
      </c>
      <c r="C337" s="14" t="s">
        <v>63</v>
      </c>
      <c r="D337" s="14" t="s">
        <v>63</v>
      </c>
      <c r="E337" s="14" t="s">
        <v>63</v>
      </c>
      <c r="F337" s="14" t="s">
        <v>128</v>
      </c>
      <c r="G337" s="14" t="s">
        <v>191</v>
      </c>
      <c r="H337" s="1">
        <v>42256</v>
      </c>
      <c r="I337" s="14">
        <v>75970.38</v>
      </c>
      <c r="J337" s="14">
        <v>75397.97</v>
      </c>
      <c r="K337" s="14">
        <v>75194.67</v>
      </c>
      <c r="L337" s="14">
        <v>72780.47</v>
      </c>
      <c r="M337" s="14">
        <v>71395.649999999994</v>
      </c>
      <c r="N337" s="14">
        <v>75948.42</v>
      </c>
      <c r="O337" s="14">
        <v>82909.62</v>
      </c>
      <c r="P337" s="14">
        <v>87442.240000000005</v>
      </c>
      <c r="Q337" s="14">
        <v>91644.85</v>
      </c>
      <c r="R337" s="14">
        <v>93640.52</v>
      </c>
      <c r="S337" s="14">
        <v>94056.12</v>
      </c>
      <c r="T337" s="14">
        <v>97305.23</v>
      </c>
      <c r="U337" s="14">
        <v>100106.7</v>
      </c>
      <c r="V337" s="14">
        <v>99890.13</v>
      </c>
      <c r="W337" s="14">
        <v>92373.92</v>
      </c>
      <c r="X337" s="14">
        <v>84433.55</v>
      </c>
      <c r="Y337" s="14">
        <v>82387.05</v>
      </c>
      <c r="Z337" s="14">
        <v>80390.19</v>
      </c>
      <c r="AA337" s="14">
        <v>78873.48</v>
      </c>
      <c r="AB337" s="14">
        <v>86976.36</v>
      </c>
      <c r="AC337" s="14">
        <v>87514.55</v>
      </c>
      <c r="AD337" s="14">
        <v>85156.98</v>
      </c>
      <c r="AE337" s="14">
        <v>82720.08</v>
      </c>
      <c r="AF337" s="14">
        <v>79352.789999999994</v>
      </c>
      <c r="AG337" s="14">
        <v>81521.070000000007</v>
      </c>
      <c r="AH337" s="14">
        <v>76461.05</v>
      </c>
      <c r="AI337" s="14">
        <v>75482.34</v>
      </c>
      <c r="AJ337" s="14">
        <v>75394.73</v>
      </c>
      <c r="AK337" s="14">
        <v>73495.42</v>
      </c>
      <c r="AL337" s="14">
        <v>72143.48</v>
      </c>
      <c r="AM337" s="14">
        <v>76693.53</v>
      </c>
      <c r="AN337" s="14">
        <v>83030.73</v>
      </c>
      <c r="AO337" s="14">
        <v>87316.27</v>
      </c>
      <c r="AP337" s="14">
        <v>91836.83</v>
      </c>
      <c r="AQ337" s="14">
        <v>92546.22</v>
      </c>
      <c r="AR337" s="14">
        <v>92371.25</v>
      </c>
      <c r="AS337" s="14">
        <v>95948.19</v>
      </c>
      <c r="AT337" s="14">
        <v>98261.11</v>
      </c>
      <c r="AU337" s="14">
        <v>101121</v>
      </c>
      <c r="AV337" s="14">
        <v>102339.9</v>
      </c>
      <c r="AW337" s="14">
        <v>105328.9</v>
      </c>
      <c r="AX337" s="14">
        <v>103220.7</v>
      </c>
      <c r="AY337" s="14">
        <v>100090.3</v>
      </c>
      <c r="AZ337" s="14">
        <v>96128.05</v>
      </c>
      <c r="BA337" s="14">
        <v>92362.82</v>
      </c>
      <c r="BB337" s="14">
        <v>87867.98</v>
      </c>
      <c r="BC337" s="14">
        <v>84833.7</v>
      </c>
      <c r="BD337" s="14">
        <v>82328.75</v>
      </c>
      <c r="BE337" s="14">
        <v>79659.429999999993</v>
      </c>
      <c r="BF337" s="14">
        <v>101193.3</v>
      </c>
      <c r="BG337" s="14">
        <v>73.557689999999994</v>
      </c>
      <c r="BH337" s="14">
        <v>71.947109999999995</v>
      </c>
      <c r="BI337" s="14">
        <v>70.235579999999999</v>
      </c>
      <c r="BJ337" s="14">
        <v>69.1875</v>
      </c>
      <c r="BK337" s="14">
        <v>67.668270000000007</v>
      </c>
      <c r="BL337" s="14">
        <v>66.740390000000005</v>
      </c>
      <c r="BM337" s="14">
        <v>66.269229999999993</v>
      </c>
      <c r="BN337" s="14">
        <v>68.408649999999994</v>
      </c>
      <c r="BO337" s="14">
        <v>73.572109999999995</v>
      </c>
      <c r="BP337" s="14">
        <v>78.230770000000007</v>
      </c>
      <c r="BQ337" s="14">
        <v>83.048079999999999</v>
      </c>
      <c r="BR337" s="14">
        <v>87.298079999999999</v>
      </c>
      <c r="BS337" s="14">
        <v>90.951920000000001</v>
      </c>
      <c r="BT337" s="14">
        <v>94.6875</v>
      </c>
      <c r="BU337" s="14">
        <v>96.543270000000007</v>
      </c>
      <c r="BV337" s="14">
        <v>97.653850000000006</v>
      </c>
      <c r="BW337" s="14">
        <v>97.245189999999994</v>
      </c>
      <c r="BX337" s="14">
        <v>95.745189999999994</v>
      </c>
      <c r="BY337" s="14">
        <v>92.764420000000001</v>
      </c>
      <c r="BZ337" s="14">
        <v>87.480770000000007</v>
      </c>
      <c r="CA337" s="14">
        <v>83.014420000000001</v>
      </c>
      <c r="CB337" s="14">
        <v>79.8125</v>
      </c>
      <c r="CC337" s="14">
        <v>77.375</v>
      </c>
      <c r="CD337" s="14">
        <v>75.557689999999994</v>
      </c>
      <c r="CE337" s="14">
        <v>306085.8</v>
      </c>
      <c r="CF337" s="14">
        <v>277287.7</v>
      </c>
      <c r="CG337" s="14">
        <v>259794</v>
      </c>
      <c r="CH337" s="14">
        <v>228626.8</v>
      </c>
      <c r="CI337" s="14">
        <v>169275.9</v>
      </c>
      <c r="CJ337" s="14">
        <v>97968.59</v>
      </c>
      <c r="CK337" s="14">
        <v>76935.58</v>
      </c>
      <c r="CL337" s="14">
        <v>82242.789999999994</v>
      </c>
      <c r="CM337" s="14">
        <v>123788.3</v>
      </c>
      <c r="CN337" s="14">
        <v>201187.7</v>
      </c>
      <c r="CO337" s="14">
        <v>317579.8</v>
      </c>
      <c r="CP337" s="14">
        <v>394117.7</v>
      </c>
      <c r="CQ337" s="14">
        <v>435480.3</v>
      </c>
      <c r="CR337" s="14">
        <v>463506.6</v>
      </c>
      <c r="CS337" s="14">
        <v>477057.4</v>
      </c>
      <c r="CT337" s="14">
        <v>487772.9</v>
      </c>
      <c r="CU337" s="14">
        <v>469477</v>
      </c>
      <c r="CV337" s="14">
        <v>487672.9</v>
      </c>
      <c r="CW337" s="14">
        <v>461452.3</v>
      </c>
      <c r="CX337" s="14">
        <v>439830.3</v>
      </c>
      <c r="CY337" s="14">
        <v>439113.2</v>
      </c>
      <c r="CZ337" s="14">
        <v>432437.1</v>
      </c>
      <c r="DA337" s="14">
        <v>431674.3</v>
      </c>
      <c r="DB337" s="14">
        <v>445239.2</v>
      </c>
      <c r="DC337" s="14">
        <v>403608.3</v>
      </c>
      <c r="DD337" s="14">
        <v>16</v>
      </c>
      <c r="DE337" s="14">
        <v>19</v>
      </c>
      <c r="DF337" s="27">
        <f t="shared" ca="1" si="5"/>
        <v>21223.882499999992</v>
      </c>
      <c r="DG337" s="14">
        <v>0</v>
      </c>
      <c r="DH337" s="14"/>
      <c r="DI337" s="14"/>
      <c r="DJ337" s="14"/>
      <c r="DK337" s="14"/>
      <c r="DL337" s="14"/>
      <c r="DM337" s="14"/>
      <c r="DN337" s="14"/>
      <c r="DO337" s="14"/>
      <c r="DP337" s="14"/>
      <c r="DQ337" s="14"/>
      <c r="DR337" s="14"/>
      <c r="DS337" s="14"/>
      <c r="DT337" s="14"/>
      <c r="DU337" s="14"/>
      <c r="DV337" s="14"/>
      <c r="DW337" s="14"/>
      <c r="DX337" s="14"/>
      <c r="DY337" s="14"/>
      <c r="DZ337" s="14"/>
      <c r="EA337" s="14"/>
    </row>
    <row r="338" spans="1:131" x14ac:dyDescent="0.25">
      <c r="A338" s="14" t="s">
        <v>64</v>
      </c>
      <c r="B338" s="14" t="s">
        <v>63</v>
      </c>
      <c r="C338" s="14" t="s">
        <v>63</v>
      </c>
      <c r="D338" s="14" t="s">
        <v>63</v>
      </c>
      <c r="E338" s="14" t="s">
        <v>63</v>
      </c>
      <c r="F338" s="14" t="s">
        <v>128</v>
      </c>
      <c r="G338" s="14" t="s">
        <v>191</v>
      </c>
      <c r="H338" s="1">
        <v>42257</v>
      </c>
      <c r="I338" s="14">
        <v>79758.11</v>
      </c>
      <c r="J338" s="14">
        <v>79750.850000000006</v>
      </c>
      <c r="K338" s="14">
        <v>78668.91</v>
      </c>
      <c r="L338" s="14">
        <v>76969.399999999994</v>
      </c>
      <c r="M338" s="14">
        <v>77679.14</v>
      </c>
      <c r="N338" s="14">
        <v>80494.960000000006</v>
      </c>
      <c r="O338" s="14">
        <v>87261.440000000002</v>
      </c>
      <c r="P338" s="14">
        <v>89349.22</v>
      </c>
      <c r="Q338" s="14">
        <v>91441.87</v>
      </c>
      <c r="R338" s="14">
        <v>95387.51</v>
      </c>
      <c r="S338" s="14">
        <v>99098.64</v>
      </c>
      <c r="T338" s="14">
        <v>103259.2</v>
      </c>
      <c r="U338" s="14">
        <v>104419.6</v>
      </c>
      <c r="V338" s="14">
        <v>103759.9</v>
      </c>
      <c r="W338" s="14">
        <v>93932.61</v>
      </c>
      <c r="X338" s="14">
        <v>79218.240000000005</v>
      </c>
      <c r="Y338" s="14">
        <v>76862.91</v>
      </c>
      <c r="Z338" s="14">
        <v>74543.64</v>
      </c>
      <c r="AA338" s="14">
        <v>72180.31</v>
      </c>
      <c r="AB338" s="14">
        <v>83209.56</v>
      </c>
      <c r="AC338" s="14">
        <v>86429.64</v>
      </c>
      <c r="AD338" s="14">
        <v>83706.5</v>
      </c>
      <c r="AE338" s="14">
        <v>83746.240000000005</v>
      </c>
      <c r="AF338" s="14">
        <v>78932.55</v>
      </c>
      <c r="AG338" s="14">
        <v>75701.27</v>
      </c>
      <c r="AH338" s="14">
        <v>80317.72</v>
      </c>
      <c r="AI338" s="14">
        <v>80095.61</v>
      </c>
      <c r="AJ338" s="14">
        <v>78982.39</v>
      </c>
      <c r="AK338" s="14">
        <v>77717.63</v>
      </c>
      <c r="AL338" s="14">
        <v>78475.460000000006</v>
      </c>
      <c r="AM338" s="14">
        <v>81088.3</v>
      </c>
      <c r="AN338" s="14">
        <v>87338.2</v>
      </c>
      <c r="AO338" s="14">
        <v>89191.03</v>
      </c>
      <c r="AP338" s="14">
        <v>91220.22</v>
      </c>
      <c r="AQ338" s="14">
        <v>94275.27</v>
      </c>
      <c r="AR338" s="14">
        <v>97525.34</v>
      </c>
      <c r="AS338" s="14">
        <v>101979.8</v>
      </c>
      <c r="AT338" s="14">
        <v>102893.6</v>
      </c>
      <c r="AU338" s="14">
        <v>105095.4</v>
      </c>
      <c r="AV338" s="14">
        <v>104015.6</v>
      </c>
      <c r="AW338" s="14">
        <v>100213.3</v>
      </c>
      <c r="AX338" s="14">
        <v>97852.91</v>
      </c>
      <c r="AY338" s="14">
        <v>94606.13</v>
      </c>
      <c r="AZ338" s="14">
        <v>90077.24</v>
      </c>
      <c r="BA338" s="14">
        <v>89186.54</v>
      </c>
      <c r="BB338" s="14">
        <v>87492.06</v>
      </c>
      <c r="BC338" s="14">
        <v>83979.14</v>
      </c>
      <c r="BD338" s="14">
        <v>83979.86</v>
      </c>
      <c r="BE338" s="14">
        <v>79731.38</v>
      </c>
      <c r="BF338" s="14">
        <v>95654.55</v>
      </c>
      <c r="BG338" s="14">
        <v>74.014560000000003</v>
      </c>
      <c r="BH338" s="14">
        <v>72.621359999999996</v>
      </c>
      <c r="BI338" s="14">
        <v>71.286410000000004</v>
      </c>
      <c r="BJ338" s="14">
        <v>69.961169999999996</v>
      </c>
      <c r="BK338" s="14">
        <v>68.970870000000005</v>
      </c>
      <c r="BL338" s="14">
        <v>68.252430000000004</v>
      </c>
      <c r="BM338" s="14">
        <v>67.310680000000005</v>
      </c>
      <c r="BN338" s="14">
        <v>68.757279999999994</v>
      </c>
      <c r="BO338" s="14">
        <v>73.140780000000007</v>
      </c>
      <c r="BP338" s="14">
        <v>77.733009999999993</v>
      </c>
      <c r="BQ338" s="14">
        <v>81.985439999999997</v>
      </c>
      <c r="BR338" s="14">
        <v>86.436890000000005</v>
      </c>
      <c r="BS338" s="14">
        <v>90.514560000000003</v>
      </c>
      <c r="BT338" s="14">
        <v>94.145629999999997</v>
      </c>
      <c r="BU338" s="14">
        <v>95.519419999999997</v>
      </c>
      <c r="BV338" s="14">
        <v>95.684460000000001</v>
      </c>
      <c r="BW338" s="14">
        <v>95.674760000000006</v>
      </c>
      <c r="BX338" s="14">
        <v>94.334950000000006</v>
      </c>
      <c r="BY338" s="14">
        <v>91.266990000000007</v>
      </c>
      <c r="BZ338" s="14">
        <v>86.514560000000003</v>
      </c>
      <c r="CA338" s="14">
        <v>82.854370000000003</v>
      </c>
      <c r="CB338" s="14">
        <v>79.820390000000003</v>
      </c>
      <c r="CC338" s="14">
        <v>77.349519999999998</v>
      </c>
      <c r="CD338" s="14">
        <v>75.83981</v>
      </c>
      <c r="CE338" s="14">
        <v>335658.4</v>
      </c>
      <c r="CF338" s="14">
        <v>304443.7</v>
      </c>
      <c r="CG338" s="14">
        <v>281076.2</v>
      </c>
      <c r="CH338" s="14">
        <v>254945.4</v>
      </c>
      <c r="CI338" s="14">
        <v>197687.9</v>
      </c>
      <c r="CJ338" s="14">
        <v>134673.4</v>
      </c>
      <c r="CK338" s="14">
        <v>83931.54</v>
      </c>
      <c r="CL338" s="14">
        <v>81541.09</v>
      </c>
      <c r="CM338" s="14">
        <v>119901.7</v>
      </c>
      <c r="CN338" s="14">
        <v>198483.5</v>
      </c>
      <c r="CO338" s="14">
        <v>314943.09999999998</v>
      </c>
      <c r="CP338" s="14">
        <v>402253.2</v>
      </c>
      <c r="CQ338" s="14">
        <v>446634.6</v>
      </c>
      <c r="CR338" s="14">
        <v>481112.8</v>
      </c>
      <c r="CS338" s="14">
        <v>486151.9</v>
      </c>
      <c r="CT338" s="14">
        <v>501297.3</v>
      </c>
      <c r="CU338" s="14">
        <v>482243.3</v>
      </c>
      <c r="CV338" s="14">
        <v>495667.1</v>
      </c>
      <c r="CW338" s="14">
        <v>467637.6</v>
      </c>
      <c r="CX338" s="14">
        <v>451437.1</v>
      </c>
      <c r="CY338" s="14">
        <v>449708.1</v>
      </c>
      <c r="CZ338" s="14">
        <v>446133.3</v>
      </c>
      <c r="DA338" s="14">
        <v>443986.3</v>
      </c>
      <c r="DB338" s="14">
        <v>478213.5</v>
      </c>
      <c r="DC338" s="14">
        <v>413160.3</v>
      </c>
      <c r="DD338" s="14">
        <v>16</v>
      </c>
      <c r="DE338" s="14">
        <v>19</v>
      </c>
      <c r="DF338" s="27">
        <f t="shared" ca="1" si="5"/>
        <v>23470.710000000006</v>
      </c>
      <c r="DG338" s="14">
        <v>0</v>
      </c>
      <c r="DH338" s="14"/>
      <c r="DI338" s="14"/>
      <c r="DJ338" s="14"/>
      <c r="DK338" s="14"/>
      <c r="DL338" s="14"/>
      <c r="DM338" s="14"/>
      <c r="DN338" s="14"/>
      <c r="DO338" s="14"/>
      <c r="DP338" s="14"/>
      <c r="DQ338" s="14"/>
      <c r="DR338" s="14"/>
      <c r="DS338" s="14"/>
      <c r="DT338" s="14"/>
      <c r="DU338" s="14"/>
      <c r="DV338" s="14"/>
      <c r="DW338" s="14"/>
      <c r="DX338" s="14"/>
      <c r="DY338" s="14"/>
      <c r="DZ338" s="14"/>
      <c r="EA338" s="14"/>
    </row>
    <row r="339" spans="1:131" x14ac:dyDescent="0.25">
      <c r="A339" s="14" t="s">
        <v>64</v>
      </c>
      <c r="B339" s="14" t="s">
        <v>63</v>
      </c>
      <c r="C339" s="14" t="s">
        <v>63</v>
      </c>
      <c r="D339" s="14" t="s">
        <v>63</v>
      </c>
      <c r="E339" s="14" t="s">
        <v>63</v>
      </c>
      <c r="F339" s="14" t="s">
        <v>128</v>
      </c>
      <c r="G339" s="14" t="s">
        <v>191</v>
      </c>
      <c r="H339" s="1">
        <v>42258</v>
      </c>
      <c r="I339" s="14">
        <v>78252.72</v>
      </c>
      <c r="J339" s="14">
        <v>76630.929999999993</v>
      </c>
      <c r="K339" s="14">
        <v>75758.240000000005</v>
      </c>
      <c r="L339" s="14">
        <v>75477.58</v>
      </c>
      <c r="M339" s="14">
        <v>75238.149999999994</v>
      </c>
      <c r="N339" s="14">
        <v>77370.58</v>
      </c>
      <c r="O339" s="14">
        <v>83369.490000000005</v>
      </c>
      <c r="P339" s="14">
        <v>86141.83</v>
      </c>
      <c r="Q339" s="14">
        <v>88999.71</v>
      </c>
      <c r="R339" s="14">
        <v>91030.75</v>
      </c>
      <c r="S339" s="14">
        <v>94107.12</v>
      </c>
      <c r="T339" s="14">
        <v>96235.1</v>
      </c>
      <c r="U339" s="14">
        <v>96408.91</v>
      </c>
      <c r="V339" s="14">
        <v>94461.119999999995</v>
      </c>
      <c r="W339" s="14">
        <v>87992.71</v>
      </c>
      <c r="X339" s="14">
        <v>76166.460000000006</v>
      </c>
      <c r="Y339" s="14">
        <v>74630.73</v>
      </c>
      <c r="Z339" s="14">
        <v>72436.78</v>
      </c>
      <c r="AA339" s="14">
        <v>70158</v>
      </c>
      <c r="AB339" s="14">
        <v>80822.81</v>
      </c>
      <c r="AC339" s="14">
        <v>82550.899999999994</v>
      </c>
      <c r="AD339" s="14">
        <v>82559.16</v>
      </c>
      <c r="AE339" s="14">
        <v>81288.89</v>
      </c>
      <c r="AF339" s="14">
        <v>77794.759999999995</v>
      </c>
      <c r="AG339" s="14">
        <v>73347.990000000005</v>
      </c>
      <c r="AH339" s="14">
        <v>78472.3</v>
      </c>
      <c r="AI339" s="14">
        <v>76600.7</v>
      </c>
      <c r="AJ339" s="14">
        <v>75834.67</v>
      </c>
      <c r="AK339" s="14">
        <v>76074.48</v>
      </c>
      <c r="AL339" s="14">
        <v>75878.02</v>
      </c>
      <c r="AM339" s="14">
        <v>77827.78</v>
      </c>
      <c r="AN339" s="14">
        <v>83420.479999999996</v>
      </c>
      <c r="AO339" s="14">
        <v>86125.66</v>
      </c>
      <c r="AP339" s="14">
        <v>88841.600000000006</v>
      </c>
      <c r="AQ339" s="14">
        <v>89904.45</v>
      </c>
      <c r="AR339" s="14">
        <v>92492.13</v>
      </c>
      <c r="AS339" s="14">
        <v>95016.28</v>
      </c>
      <c r="AT339" s="14">
        <v>94802.04</v>
      </c>
      <c r="AU339" s="14">
        <v>95570.79</v>
      </c>
      <c r="AV339" s="14">
        <v>97885.17</v>
      </c>
      <c r="AW339" s="14">
        <v>96778.08</v>
      </c>
      <c r="AX339" s="14">
        <v>95069.8</v>
      </c>
      <c r="AY339" s="14">
        <v>92229.06</v>
      </c>
      <c r="AZ339" s="14">
        <v>88131.3</v>
      </c>
      <c r="BA339" s="14">
        <v>86845.440000000002</v>
      </c>
      <c r="BB339" s="14">
        <v>83326.66</v>
      </c>
      <c r="BC339" s="14">
        <v>82560.740000000005</v>
      </c>
      <c r="BD339" s="14">
        <v>81112.740000000005</v>
      </c>
      <c r="BE339" s="14">
        <v>78219.23</v>
      </c>
      <c r="BF339" s="14">
        <v>92991.01</v>
      </c>
      <c r="BG339" s="14">
        <v>74.110579999999999</v>
      </c>
      <c r="BH339" s="14">
        <v>73.125</v>
      </c>
      <c r="BI339" s="14">
        <v>71.576920000000001</v>
      </c>
      <c r="BJ339" s="14">
        <v>70.355770000000007</v>
      </c>
      <c r="BK339" s="14">
        <v>69.403850000000006</v>
      </c>
      <c r="BL339" s="14">
        <v>69.014420000000001</v>
      </c>
      <c r="BM339" s="14">
        <v>68.3125</v>
      </c>
      <c r="BN339" s="14">
        <v>68.206729999999993</v>
      </c>
      <c r="BO339" s="14">
        <v>70.75</v>
      </c>
      <c r="BP339" s="14">
        <v>74.451920000000001</v>
      </c>
      <c r="BQ339" s="14">
        <v>78.355770000000007</v>
      </c>
      <c r="BR339" s="14">
        <v>82.1875</v>
      </c>
      <c r="BS339" s="14">
        <v>86.394229999999993</v>
      </c>
      <c r="BT339" s="14">
        <v>89.370189999999994</v>
      </c>
      <c r="BU339" s="14">
        <v>90.932689999999994</v>
      </c>
      <c r="BV339" s="14">
        <v>92.163460000000001</v>
      </c>
      <c r="BW339" s="14">
        <v>91.418270000000007</v>
      </c>
      <c r="BX339" s="14">
        <v>90.033649999999994</v>
      </c>
      <c r="BY339" s="14">
        <v>86.692310000000006</v>
      </c>
      <c r="BZ339" s="14">
        <v>82.572109999999995</v>
      </c>
      <c r="CA339" s="14">
        <v>79.528850000000006</v>
      </c>
      <c r="CB339" s="14">
        <v>76.605770000000007</v>
      </c>
      <c r="CC339" s="14">
        <v>74.288460000000001</v>
      </c>
      <c r="CD339" s="14">
        <v>72.682689999999994</v>
      </c>
      <c r="CE339" s="14">
        <v>308805.8</v>
      </c>
      <c r="CF339" s="14">
        <v>292448</v>
      </c>
      <c r="CG339" s="14">
        <v>270278.40000000002</v>
      </c>
      <c r="CH339" s="14">
        <v>254848.1</v>
      </c>
      <c r="CI339" s="14">
        <v>190492.4</v>
      </c>
      <c r="CJ339" s="14">
        <v>107736</v>
      </c>
      <c r="CK339" s="14">
        <v>78450.84</v>
      </c>
      <c r="CL339" s="14">
        <v>76430.039999999994</v>
      </c>
      <c r="CM339" s="14">
        <v>110469.7</v>
      </c>
      <c r="CN339" s="14">
        <v>192905.3</v>
      </c>
      <c r="CO339" s="14">
        <v>310960.3</v>
      </c>
      <c r="CP339" s="14">
        <v>380022.6</v>
      </c>
      <c r="CQ339" s="14">
        <v>426906.3</v>
      </c>
      <c r="CR339" s="14">
        <v>446000.6</v>
      </c>
      <c r="CS339" s="14">
        <v>448628.3</v>
      </c>
      <c r="CT339" s="14">
        <v>474890.2</v>
      </c>
      <c r="CU339" s="14">
        <v>452357</v>
      </c>
      <c r="CV339" s="14">
        <v>469986</v>
      </c>
      <c r="CW339" s="14">
        <v>440065.3</v>
      </c>
      <c r="CX339" s="14">
        <v>413827.3</v>
      </c>
      <c r="CY339" s="14">
        <v>411533.7</v>
      </c>
      <c r="CZ339" s="14">
        <v>403691.5</v>
      </c>
      <c r="DA339" s="14">
        <v>402718.5</v>
      </c>
      <c r="DB339" s="14">
        <v>415917.3</v>
      </c>
      <c r="DC339" s="14">
        <v>388131.5</v>
      </c>
      <c r="DD339" s="14">
        <v>16</v>
      </c>
      <c r="DE339" s="14">
        <v>19</v>
      </c>
      <c r="DF339" s="27">
        <f t="shared" ca="1" si="5"/>
        <v>22142.535000000003</v>
      </c>
      <c r="DG339" s="14">
        <v>0</v>
      </c>
      <c r="DH339" s="14"/>
      <c r="DI339" s="14"/>
      <c r="DJ339" s="14"/>
      <c r="DK339" s="14"/>
      <c r="DL339" s="14"/>
      <c r="DM339" s="14"/>
      <c r="DN339" s="14"/>
      <c r="DO339" s="14"/>
      <c r="DP339" s="14"/>
      <c r="DQ339" s="14"/>
      <c r="DR339" s="14"/>
      <c r="DS339" s="14"/>
      <c r="DT339" s="14"/>
      <c r="DU339" s="14"/>
      <c r="DV339" s="14"/>
      <c r="DW339" s="14"/>
      <c r="DX339" s="14"/>
      <c r="DY339" s="14"/>
      <c r="DZ339" s="14"/>
      <c r="EA339" s="14"/>
    </row>
    <row r="340" spans="1:131" x14ac:dyDescent="0.25">
      <c r="A340" s="14" t="s">
        <v>64</v>
      </c>
      <c r="B340" s="14" t="s">
        <v>63</v>
      </c>
      <c r="C340" s="14" t="s">
        <v>63</v>
      </c>
      <c r="D340" s="14" t="s">
        <v>63</v>
      </c>
      <c r="E340" s="14" t="s">
        <v>63</v>
      </c>
      <c r="F340" s="14" t="s">
        <v>128</v>
      </c>
      <c r="G340" s="14" t="s">
        <v>191</v>
      </c>
      <c r="H340" s="1" t="s">
        <v>181</v>
      </c>
      <c r="I340" s="14">
        <v>63958.44</v>
      </c>
      <c r="J340" s="14">
        <v>63110.26</v>
      </c>
      <c r="K340" s="14">
        <v>61934.38</v>
      </c>
      <c r="L340" s="14">
        <v>61183.78</v>
      </c>
      <c r="M340" s="14">
        <v>61554.9</v>
      </c>
      <c r="N340" s="14">
        <v>65199.09</v>
      </c>
      <c r="O340" s="14">
        <v>69847.67</v>
      </c>
      <c r="P340" s="14">
        <v>72907.289999999994</v>
      </c>
      <c r="Q340" s="14">
        <v>75854.649999999994</v>
      </c>
      <c r="R340" s="14">
        <v>79254.149999999994</v>
      </c>
      <c r="S340" s="14">
        <v>81699.88</v>
      </c>
      <c r="T340" s="14">
        <v>83307.81</v>
      </c>
      <c r="U340" s="14">
        <v>84172.71</v>
      </c>
      <c r="V340" s="14">
        <v>83412.42</v>
      </c>
      <c r="W340" s="14">
        <v>77544.89</v>
      </c>
      <c r="X340" s="14">
        <v>67672.33</v>
      </c>
      <c r="Y340" s="14">
        <v>66054</v>
      </c>
      <c r="Z340" s="14">
        <v>63816.09</v>
      </c>
      <c r="AA340" s="14">
        <v>62170.63</v>
      </c>
      <c r="AB340" s="14">
        <v>69839.02</v>
      </c>
      <c r="AC340" s="14">
        <v>72210.8</v>
      </c>
      <c r="AD340" s="14">
        <v>70563.34</v>
      </c>
      <c r="AE340" s="14">
        <v>68405.960000000006</v>
      </c>
      <c r="AF340" s="14">
        <v>65182.66</v>
      </c>
      <c r="AG340" s="14">
        <v>64928.26</v>
      </c>
      <c r="AH340" s="14">
        <v>63983.63</v>
      </c>
      <c r="AI340" s="14">
        <v>62990.8</v>
      </c>
      <c r="AJ340" s="14">
        <v>62071.27</v>
      </c>
      <c r="AK340" s="14">
        <v>61805.57</v>
      </c>
      <c r="AL340" s="14">
        <v>62254.71</v>
      </c>
      <c r="AM340" s="14">
        <v>65535.74</v>
      </c>
      <c r="AN340" s="14">
        <v>69758.460000000006</v>
      </c>
      <c r="AO340" s="14">
        <v>72869.16</v>
      </c>
      <c r="AP340" s="14">
        <v>75800.479999999996</v>
      </c>
      <c r="AQ340" s="14">
        <v>78472.78</v>
      </c>
      <c r="AR340" s="14">
        <v>80356.91</v>
      </c>
      <c r="AS340" s="14">
        <v>82540.91</v>
      </c>
      <c r="AT340" s="14">
        <v>83268.789999999994</v>
      </c>
      <c r="AU340" s="14">
        <v>84281.1</v>
      </c>
      <c r="AV340" s="14">
        <v>84296.41</v>
      </c>
      <c r="AW340" s="14">
        <v>83724.12</v>
      </c>
      <c r="AX340" s="14">
        <v>82022.28</v>
      </c>
      <c r="AY340" s="14">
        <v>79296.990000000005</v>
      </c>
      <c r="AZ340" s="14">
        <v>75826.539999999994</v>
      </c>
      <c r="BA340" s="14">
        <v>74020.34</v>
      </c>
      <c r="BB340" s="14">
        <v>72808.63</v>
      </c>
      <c r="BC340" s="14">
        <v>70772.44</v>
      </c>
      <c r="BD340" s="14">
        <v>68520.509999999995</v>
      </c>
      <c r="BE340" s="14">
        <v>65822.59</v>
      </c>
      <c r="BF340" s="14">
        <v>80207.87</v>
      </c>
      <c r="BG340" s="14">
        <v>72.828789999999998</v>
      </c>
      <c r="BH340" s="14">
        <v>71.397649999999999</v>
      </c>
      <c r="BI340" s="14">
        <v>70.045649999999995</v>
      </c>
      <c r="BJ340" s="14">
        <v>68.768389999999997</v>
      </c>
      <c r="BK340" s="14">
        <v>67.686800000000005</v>
      </c>
      <c r="BL340" s="14">
        <v>66.893799999999999</v>
      </c>
      <c r="BM340" s="14">
        <v>66.741630000000001</v>
      </c>
      <c r="BN340" s="14">
        <v>68.710639999999998</v>
      </c>
      <c r="BO340" s="14">
        <v>72.396150000000006</v>
      </c>
      <c r="BP340" s="14">
        <v>76.439660000000003</v>
      </c>
      <c r="BQ340" s="14">
        <v>80.395200000000003</v>
      </c>
      <c r="BR340" s="14">
        <v>84.228269999999995</v>
      </c>
      <c r="BS340" s="14">
        <v>87.508570000000006</v>
      </c>
      <c r="BT340" s="14">
        <v>90.197339999999997</v>
      </c>
      <c r="BU340" s="14">
        <v>91.825550000000007</v>
      </c>
      <c r="BV340" s="14">
        <v>92.602609999999999</v>
      </c>
      <c r="BW340" s="14">
        <v>92.347430000000003</v>
      </c>
      <c r="BX340" s="14">
        <v>91.207719999999995</v>
      </c>
      <c r="BY340" s="14">
        <v>88.736850000000004</v>
      </c>
      <c r="BZ340" s="14">
        <v>84.998599999999996</v>
      </c>
      <c r="CA340" s="14">
        <v>81.286649999999995</v>
      </c>
      <c r="CB340" s="14">
        <v>78.453699999999998</v>
      </c>
      <c r="CC340" s="14">
        <v>76.125640000000004</v>
      </c>
      <c r="CD340" s="14">
        <v>74.40504</v>
      </c>
      <c r="CE340" s="14">
        <v>17901.599999999999</v>
      </c>
      <c r="CF340" s="14">
        <v>16226.45</v>
      </c>
      <c r="CG340" s="14">
        <v>14852.23</v>
      </c>
      <c r="CH340" s="14">
        <v>13442.77</v>
      </c>
      <c r="CI340" s="14">
        <v>9852.2029999999995</v>
      </c>
      <c r="CJ340" s="14">
        <v>5692.1540000000005</v>
      </c>
      <c r="CK340" s="14">
        <v>4363.6540000000005</v>
      </c>
      <c r="CL340" s="14">
        <v>4300.4279999999999</v>
      </c>
      <c r="CM340" s="14">
        <v>6167.3410000000003</v>
      </c>
      <c r="CN340" s="14">
        <v>10915.85</v>
      </c>
      <c r="CO340" s="14">
        <v>16339.65</v>
      </c>
      <c r="CP340" s="14">
        <v>20874.580000000002</v>
      </c>
      <c r="CQ340" s="14">
        <v>23480.07</v>
      </c>
      <c r="CR340" s="14">
        <v>25145.38</v>
      </c>
      <c r="CS340" s="14">
        <v>25909.34</v>
      </c>
      <c r="CT340" s="14">
        <v>27481.75</v>
      </c>
      <c r="CU340" s="14">
        <v>27384.92</v>
      </c>
      <c r="CV340" s="14">
        <v>28567.85</v>
      </c>
      <c r="CW340" s="14">
        <v>27060.7</v>
      </c>
      <c r="CX340" s="14">
        <v>24332</v>
      </c>
      <c r="CY340" s="14">
        <v>23654.38</v>
      </c>
      <c r="CZ340" s="14">
        <v>23831.63</v>
      </c>
      <c r="DA340" s="14">
        <v>24112.36</v>
      </c>
      <c r="DB340" s="14">
        <v>24972.06</v>
      </c>
      <c r="DC340" s="14">
        <v>23534.23</v>
      </c>
      <c r="DD340" s="14">
        <v>16</v>
      </c>
      <c r="DE340" s="14">
        <v>19</v>
      </c>
      <c r="DF340" s="27">
        <f t="shared" ca="1" si="5"/>
        <v>17406.687499999993</v>
      </c>
      <c r="DG340" s="14">
        <v>0</v>
      </c>
      <c r="DH340" s="14"/>
      <c r="DI340" s="14"/>
      <c r="DJ340" s="14"/>
      <c r="DK340" s="14"/>
      <c r="DL340" s="14"/>
      <c r="DM340" s="14"/>
      <c r="DN340" s="14"/>
      <c r="DO340" s="14"/>
      <c r="DP340" s="14"/>
      <c r="DQ340" s="14"/>
      <c r="DR340" s="14"/>
      <c r="DS340" s="14"/>
      <c r="DT340" s="14"/>
      <c r="DU340" s="14"/>
      <c r="DV340" s="14"/>
      <c r="DW340" s="14"/>
      <c r="DX340" s="14"/>
      <c r="DY340" s="14"/>
      <c r="DZ340" s="14"/>
      <c r="EA340" s="14"/>
    </row>
    <row r="341" spans="1:131" x14ac:dyDescent="0.25">
      <c r="A341" s="14" t="s">
        <v>64</v>
      </c>
      <c r="B341" s="14" t="s">
        <v>63</v>
      </c>
      <c r="C341" s="14" t="s">
        <v>63</v>
      </c>
      <c r="D341" s="14" t="s">
        <v>63</v>
      </c>
      <c r="E341" s="14" t="s">
        <v>63</v>
      </c>
      <c r="F341" s="14" t="s">
        <v>128</v>
      </c>
      <c r="G341" s="14" t="s">
        <v>192</v>
      </c>
      <c r="H341" s="1">
        <v>42163</v>
      </c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  <c r="CQ341" s="14"/>
      <c r="CR341" s="14"/>
      <c r="CS341" s="14"/>
      <c r="CT341" s="14"/>
      <c r="CU341" s="14"/>
      <c r="CV341" s="14"/>
      <c r="CW341" s="14"/>
      <c r="CX341" s="14"/>
      <c r="CY341" s="14"/>
      <c r="CZ341" s="14"/>
      <c r="DD341" s="14">
        <v>16</v>
      </c>
      <c r="DE341" s="14">
        <v>19</v>
      </c>
      <c r="DF341" s="27">
        <f t="shared" ca="1" si="5"/>
        <v>0</v>
      </c>
      <c r="DG341" s="14">
        <v>1</v>
      </c>
      <c r="DH341" s="14"/>
      <c r="DI341" s="14"/>
      <c r="DJ341" s="14"/>
      <c r="DK341" s="14"/>
      <c r="DL341" s="14"/>
      <c r="DM341" s="14"/>
      <c r="DN341" s="14"/>
      <c r="DO341" s="14"/>
      <c r="DP341" s="14"/>
      <c r="DQ341" s="14"/>
      <c r="DR341" s="14"/>
      <c r="DS341" s="14"/>
      <c r="DT341" s="14"/>
      <c r="DU341" s="14"/>
      <c r="DV341" s="14"/>
      <c r="DW341" s="14"/>
      <c r="DX341" s="14"/>
      <c r="DY341" s="14"/>
      <c r="DZ341" s="14"/>
      <c r="EA341" s="14"/>
    </row>
    <row r="342" spans="1:131" x14ac:dyDescent="0.25">
      <c r="A342" s="14" t="s">
        <v>64</v>
      </c>
      <c r="B342" s="14" t="s">
        <v>63</v>
      </c>
      <c r="C342" s="14" t="s">
        <v>63</v>
      </c>
      <c r="D342" s="14" t="s">
        <v>63</v>
      </c>
      <c r="E342" s="14" t="s">
        <v>63</v>
      </c>
      <c r="F342" s="14" t="s">
        <v>128</v>
      </c>
      <c r="G342" s="14" t="s">
        <v>192</v>
      </c>
      <c r="H342" s="1">
        <v>42164</v>
      </c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J342" s="14"/>
      <c r="CK342" s="14"/>
      <c r="CL342" s="14"/>
      <c r="CM342" s="14"/>
      <c r="CN342" s="14"/>
      <c r="CO342" s="14"/>
      <c r="CP342" s="14"/>
      <c r="CQ342" s="14"/>
      <c r="CR342" s="14"/>
      <c r="CS342" s="14"/>
      <c r="CT342" s="14"/>
      <c r="CU342" s="14"/>
      <c r="CV342" s="14"/>
      <c r="CW342" s="14"/>
      <c r="CX342" s="14"/>
      <c r="CY342" s="14"/>
      <c r="CZ342" s="14"/>
      <c r="DD342" s="14">
        <v>15</v>
      </c>
      <c r="DE342" s="14">
        <v>19</v>
      </c>
      <c r="DF342" s="27">
        <f t="shared" ca="1" si="5"/>
        <v>0</v>
      </c>
      <c r="DG342" s="14">
        <v>1</v>
      </c>
      <c r="DH342" s="14"/>
      <c r="DI342" s="14"/>
      <c r="DJ342" s="14"/>
      <c r="DK342" s="14"/>
      <c r="DL342" s="14"/>
      <c r="DM342" s="14"/>
      <c r="DN342" s="14"/>
      <c r="DO342" s="14"/>
      <c r="DP342" s="14"/>
      <c r="DQ342" s="14"/>
      <c r="DR342" s="14"/>
      <c r="DS342" s="14"/>
      <c r="DT342" s="14"/>
      <c r="DU342" s="14"/>
      <c r="DV342" s="14"/>
      <c r="DW342" s="14"/>
      <c r="DX342" s="14"/>
      <c r="DY342" s="14"/>
      <c r="DZ342" s="14"/>
      <c r="EA342" s="14"/>
    </row>
    <row r="343" spans="1:131" x14ac:dyDescent="0.25">
      <c r="A343" s="14" t="s">
        <v>64</v>
      </c>
      <c r="B343" s="14" t="s">
        <v>63</v>
      </c>
      <c r="C343" s="14" t="s">
        <v>63</v>
      </c>
      <c r="D343" s="14" t="s">
        <v>63</v>
      </c>
      <c r="E343" s="14" t="s">
        <v>63</v>
      </c>
      <c r="F343" s="14" t="s">
        <v>128</v>
      </c>
      <c r="G343" s="14" t="s">
        <v>192</v>
      </c>
      <c r="H343" s="1">
        <v>42164</v>
      </c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J343" s="14"/>
      <c r="CK343" s="14"/>
      <c r="CL343" s="14"/>
      <c r="CM343" s="14"/>
      <c r="CN343" s="14"/>
      <c r="CO343" s="14"/>
      <c r="CP343" s="14"/>
      <c r="CQ343" s="14"/>
      <c r="CR343" s="14"/>
      <c r="CS343" s="14"/>
      <c r="CT343" s="14"/>
      <c r="CU343" s="14"/>
      <c r="CV343" s="14"/>
      <c r="CW343" s="14"/>
      <c r="CX343" s="14"/>
      <c r="CY343" s="14"/>
      <c r="CZ343" s="14"/>
      <c r="DD343" s="14">
        <v>16</v>
      </c>
      <c r="DE343" s="14">
        <v>19</v>
      </c>
      <c r="DF343" s="27">
        <f t="shared" ca="1" si="5"/>
        <v>0</v>
      </c>
      <c r="DG343" s="14">
        <v>1</v>
      </c>
      <c r="DH343" s="14"/>
      <c r="DI343" s="14"/>
      <c r="DJ343" s="14"/>
      <c r="DK343" s="14"/>
      <c r="DL343" s="14"/>
      <c r="DM343" s="14"/>
      <c r="DN343" s="14"/>
      <c r="DO343" s="14"/>
      <c r="DP343" s="14"/>
      <c r="DQ343" s="14"/>
      <c r="DR343" s="14"/>
      <c r="DS343" s="14"/>
      <c r="DT343" s="14"/>
      <c r="DU343" s="14"/>
      <c r="DV343" s="14"/>
      <c r="DW343" s="14"/>
      <c r="DX343" s="14"/>
      <c r="DY343" s="14"/>
      <c r="DZ343" s="14"/>
      <c r="EA343" s="14"/>
    </row>
    <row r="344" spans="1:131" x14ac:dyDescent="0.25">
      <c r="A344" s="14" t="s">
        <v>64</v>
      </c>
      <c r="B344" s="14" t="s">
        <v>63</v>
      </c>
      <c r="C344" s="14" t="s">
        <v>63</v>
      </c>
      <c r="D344" s="14" t="s">
        <v>63</v>
      </c>
      <c r="E344" s="14" t="s">
        <v>63</v>
      </c>
      <c r="F344" s="14" t="s">
        <v>128</v>
      </c>
      <c r="G344" s="14" t="s">
        <v>192</v>
      </c>
      <c r="H344" s="1">
        <v>42167</v>
      </c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J344" s="14"/>
      <c r="CK344" s="14"/>
      <c r="CL344" s="14"/>
      <c r="CM344" s="14"/>
      <c r="CN344" s="14"/>
      <c r="CO344" s="14"/>
      <c r="CP344" s="14"/>
      <c r="CQ344" s="14"/>
      <c r="CR344" s="14"/>
      <c r="CS344" s="14"/>
      <c r="CT344" s="14"/>
      <c r="CU344" s="14"/>
      <c r="CV344" s="14"/>
      <c r="CW344" s="14"/>
      <c r="CX344" s="14"/>
      <c r="CY344" s="14"/>
      <c r="CZ344" s="14"/>
      <c r="DD344" s="14">
        <v>16</v>
      </c>
      <c r="DE344" s="14">
        <v>19</v>
      </c>
      <c r="DF344" s="27">
        <f t="shared" ca="1" si="5"/>
        <v>0</v>
      </c>
      <c r="DG344" s="14">
        <v>1</v>
      </c>
      <c r="DH344" s="14"/>
      <c r="DI344" s="14"/>
      <c r="DJ344" s="14"/>
      <c r="DK344" s="14"/>
      <c r="DL344" s="14"/>
      <c r="DM344" s="14"/>
      <c r="DN344" s="14"/>
      <c r="DO344" s="14"/>
      <c r="DP344" s="14"/>
      <c r="DQ344" s="14"/>
      <c r="DR344" s="14"/>
      <c r="DS344" s="14"/>
      <c r="DT344" s="14"/>
      <c r="DU344" s="14"/>
      <c r="DV344" s="14"/>
      <c r="DW344" s="14"/>
      <c r="DX344" s="14"/>
      <c r="DY344" s="14"/>
      <c r="DZ344" s="14"/>
      <c r="EA344" s="14"/>
    </row>
    <row r="345" spans="1:131" x14ac:dyDescent="0.25">
      <c r="A345" s="14" t="s">
        <v>64</v>
      </c>
      <c r="B345" s="14" t="s">
        <v>63</v>
      </c>
      <c r="C345" s="14" t="s">
        <v>63</v>
      </c>
      <c r="D345" s="14" t="s">
        <v>63</v>
      </c>
      <c r="E345" s="14" t="s">
        <v>63</v>
      </c>
      <c r="F345" s="14" t="s">
        <v>128</v>
      </c>
      <c r="G345" s="14" t="s">
        <v>192</v>
      </c>
      <c r="H345" s="1">
        <v>42180</v>
      </c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  <c r="CF345" s="14"/>
      <c r="CG345" s="14"/>
      <c r="CH345" s="14"/>
      <c r="CI345" s="14"/>
      <c r="CJ345" s="14"/>
      <c r="CK345" s="14"/>
      <c r="CL345" s="14"/>
      <c r="CM345" s="14"/>
      <c r="CN345" s="14"/>
      <c r="CO345" s="14"/>
      <c r="CP345" s="14"/>
      <c r="CQ345" s="14"/>
      <c r="CR345" s="14"/>
      <c r="CS345" s="14"/>
      <c r="CT345" s="14"/>
      <c r="CU345" s="14"/>
      <c r="CV345" s="14"/>
      <c r="CW345" s="14"/>
      <c r="CX345" s="14"/>
      <c r="CY345" s="14"/>
      <c r="CZ345" s="14"/>
      <c r="DD345" s="14">
        <v>16</v>
      </c>
      <c r="DE345" s="14">
        <v>19</v>
      </c>
      <c r="DF345" s="27">
        <f t="shared" ca="1" si="5"/>
        <v>0</v>
      </c>
      <c r="DG345" s="14">
        <v>1</v>
      </c>
      <c r="DH345" s="14"/>
      <c r="DI345" s="14"/>
      <c r="DJ345" s="14"/>
      <c r="DK345" s="14"/>
      <c r="DL345" s="14"/>
      <c r="DM345" s="14"/>
      <c r="DN345" s="14"/>
      <c r="DO345" s="14"/>
      <c r="DP345" s="14"/>
      <c r="DQ345" s="14"/>
      <c r="DR345" s="14"/>
      <c r="DS345" s="14"/>
      <c r="DT345" s="14"/>
      <c r="DU345" s="14"/>
      <c r="DV345" s="14"/>
      <c r="DW345" s="14"/>
      <c r="DX345" s="14"/>
      <c r="DY345" s="14"/>
      <c r="DZ345" s="14"/>
      <c r="EA345" s="14"/>
    </row>
    <row r="346" spans="1:131" x14ac:dyDescent="0.25">
      <c r="A346" s="14" t="s">
        <v>64</v>
      </c>
      <c r="B346" s="14" t="s">
        <v>63</v>
      </c>
      <c r="C346" s="14" t="s">
        <v>63</v>
      </c>
      <c r="D346" s="14" t="s">
        <v>63</v>
      </c>
      <c r="E346" s="14" t="s">
        <v>63</v>
      </c>
      <c r="F346" s="14" t="s">
        <v>128</v>
      </c>
      <c r="G346" s="14" t="s">
        <v>192</v>
      </c>
      <c r="H346" s="1">
        <v>42181</v>
      </c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J346" s="14"/>
      <c r="CK346" s="14"/>
      <c r="CL346" s="14"/>
      <c r="CM346" s="14"/>
      <c r="CN346" s="14"/>
      <c r="CO346" s="14"/>
      <c r="CP346" s="14"/>
      <c r="CQ346" s="14"/>
      <c r="CR346" s="14"/>
      <c r="CS346" s="14"/>
      <c r="CT346" s="14"/>
      <c r="CU346" s="14"/>
      <c r="CV346" s="14"/>
      <c r="CW346" s="14"/>
      <c r="CX346" s="14"/>
      <c r="CY346" s="14"/>
      <c r="CZ346" s="14"/>
      <c r="DD346" s="14">
        <v>16</v>
      </c>
      <c r="DE346" s="14">
        <v>19</v>
      </c>
      <c r="DF346" s="27">
        <f t="shared" ca="1" si="5"/>
        <v>0</v>
      </c>
      <c r="DG346" s="14">
        <v>1</v>
      </c>
      <c r="DH346" s="14"/>
      <c r="DI346" s="14"/>
      <c r="DJ346" s="14"/>
      <c r="DK346" s="14"/>
      <c r="DL346" s="14"/>
      <c r="DM346" s="14"/>
      <c r="DN346" s="14"/>
      <c r="DO346" s="14"/>
      <c r="DP346" s="14"/>
      <c r="DQ346" s="14"/>
      <c r="DR346" s="14"/>
      <c r="DS346" s="14"/>
      <c r="DT346" s="14"/>
      <c r="DU346" s="14"/>
      <c r="DV346" s="14"/>
      <c r="DW346" s="14"/>
      <c r="DX346" s="14"/>
      <c r="DY346" s="14"/>
      <c r="DZ346" s="14"/>
      <c r="EA346" s="14"/>
    </row>
    <row r="347" spans="1:131" x14ac:dyDescent="0.25">
      <c r="A347" s="14" t="s">
        <v>64</v>
      </c>
      <c r="B347" s="14" t="s">
        <v>63</v>
      </c>
      <c r="C347" s="14" t="s">
        <v>63</v>
      </c>
      <c r="D347" s="14" t="s">
        <v>63</v>
      </c>
      <c r="E347" s="14" t="s">
        <v>63</v>
      </c>
      <c r="F347" s="14" t="s">
        <v>128</v>
      </c>
      <c r="G347" s="14" t="s">
        <v>192</v>
      </c>
      <c r="H347" s="1">
        <v>42185</v>
      </c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4"/>
      <c r="CP347" s="14"/>
      <c r="CQ347" s="14"/>
      <c r="CR347" s="14"/>
      <c r="CS347" s="14"/>
      <c r="CT347" s="14"/>
      <c r="CU347" s="14"/>
      <c r="CV347" s="14"/>
      <c r="CW347" s="14"/>
      <c r="CX347" s="14"/>
      <c r="CY347" s="14"/>
      <c r="CZ347" s="14"/>
      <c r="DD347" s="14">
        <v>16</v>
      </c>
      <c r="DE347" s="14">
        <v>19</v>
      </c>
      <c r="DF347" s="27">
        <f t="shared" ca="1" si="5"/>
        <v>0</v>
      </c>
      <c r="DG347" s="14">
        <v>1</v>
      </c>
      <c r="DH347" s="14"/>
      <c r="DI347" s="14"/>
      <c r="DJ347" s="14"/>
      <c r="DK347" s="14"/>
      <c r="DL347" s="14"/>
      <c r="DM347" s="14"/>
      <c r="DN347" s="14"/>
      <c r="DO347" s="14"/>
      <c r="DP347" s="14"/>
      <c r="DQ347" s="14"/>
      <c r="DR347" s="14"/>
      <c r="DS347" s="14"/>
      <c r="DT347" s="14"/>
      <c r="DU347" s="14"/>
      <c r="DV347" s="14"/>
      <c r="DW347" s="14"/>
      <c r="DX347" s="14"/>
      <c r="DY347" s="14"/>
      <c r="DZ347" s="14"/>
      <c r="EA347" s="14"/>
    </row>
    <row r="348" spans="1:131" x14ac:dyDescent="0.25">
      <c r="A348" s="14" t="s">
        <v>64</v>
      </c>
      <c r="B348" s="14" t="s">
        <v>63</v>
      </c>
      <c r="C348" s="14" t="s">
        <v>63</v>
      </c>
      <c r="D348" s="14" t="s">
        <v>63</v>
      </c>
      <c r="E348" s="14" t="s">
        <v>63</v>
      </c>
      <c r="F348" s="14" t="s">
        <v>128</v>
      </c>
      <c r="G348" s="14" t="s">
        <v>192</v>
      </c>
      <c r="H348" s="1">
        <v>42186</v>
      </c>
      <c r="I348" s="14">
        <v>45464.34</v>
      </c>
      <c r="J348" s="14">
        <v>44054.68</v>
      </c>
      <c r="K348" s="14">
        <v>43203.1</v>
      </c>
      <c r="L348" s="14">
        <v>43840.6</v>
      </c>
      <c r="M348" s="14">
        <v>47096.21</v>
      </c>
      <c r="N348" s="14">
        <v>49852.43</v>
      </c>
      <c r="O348" s="14">
        <v>58447.74</v>
      </c>
      <c r="P348" s="14">
        <v>62350.64</v>
      </c>
      <c r="Q348" s="14">
        <v>66816.399999999994</v>
      </c>
      <c r="R348" s="14">
        <v>73328.98</v>
      </c>
      <c r="S348" s="14">
        <v>83344.86</v>
      </c>
      <c r="T348" s="14">
        <v>85470.05</v>
      </c>
      <c r="U348" s="14">
        <v>85386.46</v>
      </c>
      <c r="V348" s="14">
        <v>85736.28</v>
      </c>
      <c r="W348" s="14">
        <v>80877.009999999995</v>
      </c>
      <c r="X348" s="14">
        <v>68894.06</v>
      </c>
      <c r="Y348" s="14">
        <v>68125.27</v>
      </c>
      <c r="Z348" s="14">
        <v>67148.429999999993</v>
      </c>
      <c r="AA348" s="14">
        <v>65649.58</v>
      </c>
      <c r="AB348" s="14">
        <v>74147.16</v>
      </c>
      <c r="AC348" s="14">
        <v>77395.83</v>
      </c>
      <c r="AD348" s="14">
        <v>68773.210000000006</v>
      </c>
      <c r="AE348" s="14">
        <v>53983.87</v>
      </c>
      <c r="AF348" s="14">
        <v>49000.51</v>
      </c>
      <c r="AG348" s="14">
        <v>67454.33</v>
      </c>
      <c r="AH348" s="14">
        <v>45290.45</v>
      </c>
      <c r="AI348" s="14">
        <v>43960.73</v>
      </c>
      <c r="AJ348" s="14">
        <v>43522.559999999998</v>
      </c>
      <c r="AK348" s="14">
        <v>44308.32</v>
      </c>
      <c r="AL348" s="14">
        <v>47565.33</v>
      </c>
      <c r="AM348" s="14">
        <v>50282</v>
      </c>
      <c r="AN348" s="14">
        <v>58635.33</v>
      </c>
      <c r="AO348" s="14">
        <v>61893.4</v>
      </c>
      <c r="AP348" s="14">
        <v>66439.19</v>
      </c>
      <c r="AQ348" s="14">
        <v>73117.960000000006</v>
      </c>
      <c r="AR348" s="14">
        <v>82437.820000000007</v>
      </c>
      <c r="AS348" s="14">
        <v>84494.67</v>
      </c>
      <c r="AT348" s="14">
        <v>85397.39</v>
      </c>
      <c r="AU348" s="14">
        <v>88716.46</v>
      </c>
      <c r="AV348" s="14">
        <v>89295.84</v>
      </c>
      <c r="AW348" s="14">
        <v>88822.46</v>
      </c>
      <c r="AX348" s="14">
        <v>88041.3</v>
      </c>
      <c r="AY348" s="14">
        <v>87443.27</v>
      </c>
      <c r="AZ348" s="14">
        <v>84750.13</v>
      </c>
      <c r="BA348" s="14">
        <v>81309.710000000006</v>
      </c>
      <c r="BB348" s="14">
        <v>79209.91</v>
      </c>
      <c r="BC348" s="14">
        <v>70234.210000000006</v>
      </c>
      <c r="BD348" s="14">
        <v>55259.83</v>
      </c>
      <c r="BE348" s="14">
        <v>50143.040000000001</v>
      </c>
      <c r="BF348" s="14">
        <v>87337.95</v>
      </c>
      <c r="BG348" s="14">
        <v>73.58614</v>
      </c>
      <c r="BH348" s="14">
        <v>72.149159999999995</v>
      </c>
      <c r="BI348" s="14">
        <v>70.134450000000001</v>
      </c>
      <c r="BJ348" s="14">
        <v>68.827730000000003</v>
      </c>
      <c r="BK348" s="14">
        <v>68.153360000000006</v>
      </c>
      <c r="BL348" s="14">
        <v>67.403360000000006</v>
      </c>
      <c r="BM348" s="14">
        <v>67.657560000000004</v>
      </c>
      <c r="BN348" s="14">
        <v>68.926469999999995</v>
      </c>
      <c r="BO348" s="14">
        <v>72.165970000000002</v>
      </c>
      <c r="BP348" s="14">
        <v>76.693280000000001</v>
      </c>
      <c r="BQ348" s="14">
        <v>81.207980000000006</v>
      </c>
      <c r="BR348" s="14">
        <v>84.609250000000003</v>
      </c>
      <c r="BS348" s="14">
        <v>86.105040000000002</v>
      </c>
      <c r="BT348" s="14">
        <v>87.029409999999999</v>
      </c>
      <c r="BU348" s="14">
        <v>87.102940000000004</v>
      </c>
      <c r="BV348" s="14">
        <v>87.665970000000002</v>
      </c>
      <c r="BW348" s="14">
        <v>87.126050000000006</v>
      </c>
      <c r="BX348" s="14">
        <v>85.920169999999999</v>
      </c>
      <c r="BY348" s="14">
        <v>83.728989999999996</v>
      </c>
      <c r="BZ348" s="14">
        <v>81.310919999999996</v>
      </c>
      <c r="CA348" s="14">
        <v>79.08193</v>
      </c>
      <c r="CB348" s="14">
        <v>77.470590000000001</v>
      </c>
      <c r="CC348" s="14">
        <v>75.042019999999994</v>
      </c>
      <c r="CD348" s="14">
        <v>73.531509999999997</v>
      </c>
      <c r="CE348" s="14">
        <v>154386.79999999999</v>
      </c>
      <c r="CF348" s="14">
        <v>169746</v>
      </c>
      <c r="CG348" s="14">
        <v>171031.7</v>
      </c>
      <c r="CH348" s="14">
        <v>144518.6</v>
      </c>
      <c r="CI348" s="14">
        <v>138616.1</v>
      </c>
      <c r="CJ348" s="14">
        <v>84698.53</v>
      </c>
      <c r="CK348" s="14">
        <v>63442.879999999997</v>
      </c>
      <c r="CL348" s="14">
        <v>42945.41</v>
      </c>
      <c r="CM348" s="14">
        <v>63793.39</v>
      </c>
      <c r="CN348" s="14">
        <v>93429.47</v>
      </c>
      <c r="CO348" s="14">
        <v>141798.1</v>
      </c>
      <c r="CP348" s="14">
        <v>155514.1</v>
      </c>
      <c r="CQ348" s="14">
        <v>177868</v>
      </c>
      <c r="CR348" s="14">
        <v>201721.5</v>
      </c>
      <c r="CS348" s="14">
        <v>203279.8</v>
      </c>
      <c r="CT348" s="14">
        <v>187685</v>
      </c>
      <c r="CU348" s="14">
        <v>177179.5</v>
      </c>
      <c r="CV348" s="14">
        <v>169628.7</v>
      </c>
      <c r="CW348" s="14">
        <v>156474.29999999999</v>
      </c>
      <c r="CX348" s="14">
        <v>176394.6</v>
      </c>
      <c r="CY348" s="14">
        <v>186600.2</v>
      </c>
      <c r="CZ348" s="14">
        <v>188476.1</v>
      </c>
      <c r="DA348" s="14">
        <v>167863.4</v>
      </c>
      <c r="DB348" s="14">
        <v>167249.79999999999</v>
      </c>
      <c r="DC348" s="14">
        <v>150497.70000000001</v>
      </c>
      <c r="DD348" s="14">
        <v>16</v>
      </c>
      <c r="DE348" s="14">
        <v>19</v>
      </c>
      <c r="DF348" s="27">
        <f t="shared" ca="1" si="5"/>
        <v>20946.382499999992</v>
      </c>
      <c r="DG348" s="14">
        <v>0</v>
      </c>
      <c r="DH348" s="14"/>
      <c r="DI348" s="14"/>
      <c r="DJ348" s="14"/>
      <c r="DK348" s="14"/>
      <c r="DL348" s="14"/>
      <c r="DM348" s="14"/>
      <c r="DN348" s="14"/>
      <c r="DO348" s="14"/>
      <c r="DP348" s="14"/>
      <c r="DQ348" s="14"/>
      <c r="DR348" s="14"/>
      <c r="DS348" s="14"/>
      <c r="DT348" s="14"/>
      <c r="DU348" s="14"/>
      <c r="DV348" s="14"/>
      <c r="DW348" s="14"/>
      <c r="DX348" s="14"/>
      <c r="DY348" s="14"/>
      <c r="DZ348" s="14"/>
      <c r="EA348" s="14"/>
    </row>
    <row r="349" spans="1:131" x14ac:dyDescent="0.25">
      <c r="A349" s="14" t="s">
        <v>64</v>
      </c>
      <c r="B349" s="14" t="s">
        <v>63</v>
      </c>
      <c r="C349" s="14" t="s">
        <v>63</v>
      </c>
      <c r="D349" s="14" t="s">
        <v>63</v>
      </c>
      <c r="E349" s="14" t="s">
        <v>63</v>
      </c>
      <c r="F349" s="14" t="s">
        <v>128</v>
      </c>
      <c r="G349" s="14" t="s">
        <v>192</v>
      </c>
      <c r="H349" s="1">
        <v>42201</v>
      </c>
      <c r="I349" s="14">
        <v>28361.43</v>
      </c>
      <c r="J349" s="14">
        <v>27447.09</v>
      </c>
      <c r="K349" s="14">
        <v>26654.46</v>
      </c>
      <c r="L349" s="14">
        <v>25859.25</v>
      </c>
      <c r="M349" s="14">
        <v>27634.69</v>
      </c>
      <c r="N349" s="14">
        <v>30148.720000000001</v>
      </c>
      <c r="O349" s="14">
        <v>35501.24</v>
      </c>
      <c r="P349" s="14">
        <v>38108.06</v>
      </c>
      <c r="Q349" s="14">
        <v>41398.79</v>
      </c>
      <c r="R349" s="14">
        <v>45225.72</v>
      </c>
      <c r="S349" s="14">
        <v>51555.94</v>
      </c>
      <c r="T349" s="14">
        <v>53404.67</v>
      </c>
      <c r="U349" s="14">
        <v>55154.55</v>
      </c>
      <c r="V349" s="14">
        <v>56893.01</v>
      </c>
      <c r="W349" s="14">
        <v>57887.05</v>
      </c>
      <c r="X349" s="14">
        <v>57251.61</v>
      </c>
      <c r="Y349" s="14">
        <v>49883.71</v>
      </c>
      <c r="Z349" s="14">
        <v>49306.52</v>
      </c>
      <c r="AA349" s="14">
        <v>48015.32</v>
      </c>
      <c r="AB349" s="14">
        <v>51573.48</v>
      </c>
      <c r="AC349" s="14">
        <v>50981.69</v>
      </c>
      <c r="AD349" s="14">
        <v>44339.1</v>
      </c>
      <c r="AE349" s="14">
        <v>33127.379999999997</v>
      </c>
      <c r="AF349" s="14">
        <v>30220.5</v>
      </c>
      <c r="AG349" s="14">
        <v>49068.52</v>
      </c>
      <c r="AH349" s="14">
        <v>27535.52</v>
      </c>
      <c r="AI349" s="14">
        <v>26761.93</v>
      </c>
      <c r="AJ349" s="14">
        <v>26211.58</v>
      </c>
      <c r="AK349" s="14">
        <v>26127.360000000001</v>
      </c>
      <c r="AL349" s="14">
        <v>27725.68</v>
      </c>
      <c r="AM349" s="14">
        <v>30040.54</v>
      </c>
      <c r="AN349" s="14">
        <v>35766.22</v>
      </c>
      <c r="AO349" s="14">
        <v>38330.07</v>
      </c>
      <c r="AP349" s="14">
        <v>41694.400000000001</v>
      </c>
      <c r="AQ349" s="14">
        <v>45319.02</v>
      </c>
      <c r="AR349" s="14">
        <v>51552.88</v>
      </c>
      <c r="AS349" s="14">
        <v>53151.28</v>
      </c>
      <c r="AT349" s="14">
        <v>54256.88</v>
      </c>
      <c r="AU349" s="14">
        <v>55957.74</v>
      </c>
      <c r="AV349" s="14">
        <v>56287.44</v>
      </c>
      <c r="AW349" s="14">
        <v>56138.28</v>
      </c>
      <c r="AX349" s="14">
        <v>55474.5</v>
      </c>
      <c r="AY349" s="14">
        <v>54629.06</v>
      </c>
      <c r="AZ349" s="14">
        <v>53190.82</v>
      </c>
      <c r="BA349" s="14">
        <v>51454.8</v>
      </c>
      <c r="BB349" s="14">
        <v>49997.78</v>
      </c>
      <c r="BC349" s="14">
        <v>42906.57</v>
      </c>
      <c r="BD349" s="14">
        <v>32638.39</v>
      </c>
      <c r="BE349" s="14">
        <v>29741.93</v>
      </c>
      <c r="BF349" s="14">
        <v>54394.54</v>
      </c>
      <c r="BG349" s="14">
        <v>65.912430000000001</v>
      </c>
      <c r="BH349" s="14">
        <v>64.898309999999995</v>
      </c>
      <c r="BI349" s="14">
        <v>64.138419999999996</v>
      </c>
      <c r="BJ349" s="14">
        <v>63.149720000000002</v>
      </c>
      <c r="BK349" s="14">
        <v>62.344630000000002</v>
      </c>
      <c r="BL349" s="14">
        <v>62.141240000000003</v>
      </c>
      <c r="BM349" s="14">
        <v>62.240110000000001</v>
      </c>
      <c r="BN349" s="14">
        <v>63.937849999999997</v>
      </c>
      <c r="BO349" s="14">
        <v>66.593220000000002</v>
      </c>
      <c r="BP349" s="14">
        <v>69.929379999999995</v>
      </c>
      <c r="BQ349" s="14">
        <v>73.853099999999998</v>
      </c>
      <c r="BR349" s="14">
        <v>77.076269999999994</v>
      </c>
      <c r="BS349" s="14">
        <v>80.048019999999994</v>
      </c>
      <c r="BT349" s="14">
        <v>82.550849999999997</v>
      </c>
      <c r="BU349" s="14">
        <v>82.951980000000006</v>
      </c>
      <c r="BV349" s="14">
        <v>82.022599999999997</v>
      </c>
      <c r="BW349" s="14">
        <v>81.474580000000003</v>
      </c>
      <c r="BX349" s="14">
        <v>80.466099999999997</v>
      </c>
      <c r="BY349" s="14">
        <v>79.186440000000005</v>
      </c>
      <c r="BZ349" s="14">
        <v>75.864410000000007</v>
      </c>
      <c r="CA349" s="14">
        <v>71.929379999999995</v>
      </c>
      <c r="CB349" s="14">
        <v>69.669489999999996</v>
      </c>
      <c r="CC349" s="14">
        <v>68.08475</v>
      </c>
      <c r="CD349" s="14">
        <v>66.788139999999999</v>
      </c>
      <c r="CE349" s="14">
        <v>214216.2</v>
      </c>
      <c r="CF349" s="14">
        <v>202207.9</v>
      </c>
      <c r="CG349" s="14">
        <v>189337</v>
      </c>
      <c r="CH349" s="14">
        <v>157464.5</v>
      </c>
      <c r="CI349" s="14">
        <v>139394.79999999999</v>
      </c>
      <c r="CJ349" s="14">
        <v>115698.3</v>
      </c>
      <c r="CK349" s="14">
        <v>103466.8</v>
      </c>
      <c r="CL349" s="14">
        <v>93826.66</v>
      </c>
      <c r="CM349" s="14">
        <v>118948.9</v>
      </c>
      <c r="CN349" s="14">
        <v>177307.9</v>
      </c>
      <c r="CO349" s="14">
        <v>281970.5</v>
      </c>
      <c r="CP349" s="14">
        <v>293035.7</v>
      </c>
      <c r="CQ349" s="14">
        <v>274729.40000000002</v>
      </c>
      <c r="CR349" s="14">
        <v>302573.3</v>
      </c>
      <c r="CS349" s="14">
        <v>285463.90000000002</v>
      </c>
      <c r="CT349" s="14">
        <v>304395.7</v>
      </c>
      <c r="CU349" s="14">
        <v>310666.40000000002</v>
      </c>
      <c r="CV349" s="14">
        <v>283237.8</v>
      </c>
      <c r="CW349" s="14">
        <v>289558.5</v>
      </c>
      <c r="CX349" s="14">
        <v>341372.3</v>
      </c>
      <c r="CY349" s="14">
        <v>378717.5</v>
      </c>
      <c r="CZ349" s="14">
        <v>334582</v>
      </c>
      <c r="DA349" s="14">
        <v>269576.09999999998</v>
      </c>
      <c r="DB349" s="14">
        <v>270275.3</v>
      </c>
      <c r="DC349" s="14">
        <v>256847.9</v>
      </c>
      <c r="DD349" s="14">
        <v>17</v>
      </c>
      <c r="DE349" s="14">
        <v>19</v>
      </c>
      <c r="DF349" s="27">
        <f t="shared" ca="1" si="5"/>
        <v>6345.430000000003</v>
      </c>
      <c r="DG349" s="14">
        <v>0</v>
      </c>
      <c r="DH349" s="14"/>
      <c r="DI349" s="14"/>
      <c r="DJ349" s="14"/>
      <c r="DK349" s="14"/>
      <c r="DL349" s="14"/>
      <c r="DM349" s="14"/>
      <c r="DN349" s="14"/>
      <c r="DO349" s="14"/>
      <c r="DP349" s="14"/>
      <c r="DQ349" s="14"/>
      <c r="DR349" s="14"/>
      <c r="DS349" s="14"/>
      <c r="DT349" s="14"/>
      <c r="DU349" s="14"/>
      <c r="DV349" s="14"/>
      <c r="DW349" s="14"/>
      <c r="DX349" s="14"/>
      <c r="DY349" s="14"/>
      <c r="DZ349" s="14"/>
      <c r="EA349" s="14"/>
    </row>
    <row r="350" spans="1:131" x14ac:dyDescent="0.25">
      <c r="A350" s="14" t="s">
        <v>64</v>
      </c>
      <c r="B350" s="14" t="s">
        <v>63</v>
      </c>
      <c r="C350" s="14" t="s">
        <v>63</v>
      </c>
      <c r="D350" s="14" t="s">
        <v>63</v>
      </c>
      <c r="E350" s="14" t="s">
        <v>63</v>
      </c>
      <c r="F350" s="14" t="s">
        <v>128</v>
      </c>
      <c r="G350" s="14" t="s">
        <v>192</v>
      </c>
      <c r="H350" s="1">
        <v>42213</v>
      </c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J350" s="14"/>
      <c r="CK350" s="14"/>
      <c r="CL350" s="14"/>
      <c r="CM350" s="14"/>
      <c r="CN350" s="14"/>
      <c r="CO350" s="14"/>
      <c r="CP350" s="14"/>
      <c r="CQ350" s="14"/>
      <c r="CR350" s="14"/>
      <c r="CS350" s="14"/>
      <c r="CT350" s="14"/>
      <c r="CU350" s="14"/>
      <c r="CV350" s="14"/>
      <c r="CW350" s="14"/>
      <c r="CX350" s="14"/>
      <c r="CY350" s="14"/>
      <c r="CZ350" s="14"/>
      <c r="DD350" s="14">
        <v>16</v>
      </c>
      <c r="DE350" s="14">
        <v>19</v>
      </c>
      <c r="DF350" s="27">
        <f t="shared" ca="1" si="5"/>
        <v>0</v>
      </c>
      <c r="DG350" s="14">
        <v>1</v>
      </c>
      <c r="DH350" s="14"/>
      <c r="DI350" s="14"/>
      <c r="DJ350" s="14"/>
      <c r="DK350" s="14"/>
      <c r="DL350" s="14"/>
      <c r="DM350" s="14"/>
      <c r="DN350" s="14"/>
      <c r="DO350" s="14"/>
      <c r="DP350" s="14"/>
      <c r="DQ350" s="14"/>
      <c r="DR350" s="14"/>
      <c r="DS350" s="14"/>
      <c r="DT350" s="14"/>
      <c r="DU350" s="14"/>
      <c r="DV350" s="14"/>
      <c r="DW350" s="14"/>
      <c r="DX350" s="14"/>
      <c r="DY350" s="14"/>
      <c r="DZ350" s="14"/>
      <c r="EA350" s="14"/>
    </row>
    <row r="351" spans="1:131" x14ac:dyDescent="0.25">
      <c r="A351" s="14" t="s">
        <v>64</v>
      </c>
      <c r="B351" s="14" t="s">
        <v>63</v>
      </c>
      <c r="C351" s="14" t="s">
        <v>63</v>
      </c>
      <c r="D351" s="14" t="s">
        <v>63</v>
      </c>
      <c r="E351" s="14" t="s">
        <v>63</v>
      </c>
      <c r="F351" s="14" t="s">
        <v>128</v>
      </c>
      <c r="G351" s="14" t="s">
        <v>192</v>
      </c>
      <c r="H351" s="1">
        <v>42214</v>
      </c>
      <c r="I351" s="14">
        <v>52727.92</v>
      </c>
      <c r="J351" s="14">
        <v>51199.69</v>
      </c>
      <c r="K351" s="14">
        <v>50325.17</v>
      </c>
      <c r="L351" s="14">
        <v>50210.33</v>
      </c>
      <c r="M351" s="14">
        <v>53316.43</v>
      </c>
      <c r="N351" s="14">
        <v>55288.43</v>
      </c>
      <c r="O351" s="14">
        <v>62894.03</v>
      </c>
      <c r="P351" s="14">
        <v>67122.98</v>
      </c>
      <c r="Q351" s="14">
        <v>72426.399999999994</v>
      </c>
      <c r="R351" s="14">
        <v>77395.98</v>
      </c>
      <c r="S351" s="14">
        <v>86190.56</v>
      </c>
      <c r="T351" s="14">
        <v>89162.68</v>
      </c>
      <c r="U351" s="14">
        <v>90498.99</v>
      </c>
      <c r="V351" s="14">
        <v>90047.59</v>
      </c>
      <c r="W351" s="14">
        <v>85837.33</v>
      </c>
      <c r="X351" s="14">
        <v>74264.990000000005</v>
      </c>
      <c r="Y351" s="14">
        <v>73662.02</v>
      </c>
      <c r="Z351" s="14">
        <v>72541.899999999994</v>
      </c>
      <c r="AA351" s="14">
        <v>71681.03</v>
      </c>
      <c r="AB351" s="14">
        <v>81649.25</v>
      </c>
      <c r="AC351" s="14">
        <v>84800.63</v>
      </c>
      <c r="AD351" s="14">
        <v>76559.42</v>
      </c>
      <c r="AE351" s="14">
        <v>61127.72</v>
      </c>
      <c r="AF351" s="14">
        <v>55722.720000000001</v>
      </c>
      <c r="AG351" s="14">
        <v>73037.48</v>
      </c>
      <c r="AH351" s="14">
        <v>52862.44</v>
      </c>
      <c r="AI351" s="14">
        <v>51196.17</v>
      </c>
      <c r="AJ351" s="14">
        <v>50415.67</v>
      </c>
      <c r="AK351" s="14">
        <v>50517.16</v>
      </c>
      <c r="AL351" s="14">
        <v>53771.33</v>
      </c>
      <c r="AM351" s="14">
        <v>55864.45</v>
      </c>
      <c r="AN351" s="14">
        <v>63258.09</v>
      </c>
      <c r="AO351" s="14">
        <v>66808.09</v>
      </c>
      <c r="AP351" s="14">
        <v>72128.63</v>
      </c>
      <c r="AQ351" s="14">
        <v>77147.45</v>
      </c>
      <c r="AR351" s="14">
        <v>85405.03</v>
      </c>
      <c r="AS351" s="14">
        <v>88330.12</v>
      </c>
      <c r="AT351" s="14">
        <v>90547.71</v>
      </c>
      <c r="AU351" s="14">
        <v>92714.09</v>
      </c>
      <c r="AV351" s="14">
        <v>95764.32</v>
      </c>
      <c r="AW351" s="14">
        <v>97172.32</v>
      </c>
      <c r="AX351" s="14">
        <v>96264.7</v>
      </c>
      <c r="AY351" s="14">
        <v>94832.94</v>
      </c>
      <c r="AZ351" s="14">
        <v>92991.02</v>
      </c>
      <c r="BA351" s="14">
        <v>89174.2</v>
      </c>
      <c r="BB351" s="14">
        <v>87112.27</v>
      </c>
      <c r="BC351" s="14">
        <v>78454.009999999995</v>
      </c>
      <c r="BD351" s="14">
        <v>62510.71</v>
      </c>
      <c r="BE351" s="14">
        <v>56990.29</v>
      </c>
      <c r="BF351" s="14">
        <v>95341.34</v>
      </c>
      <c r="BG351" s="14">
        <v>72.685190000000006</v>
      </c>
      <c r="BH351" s="14">
        <v>71.24691</v>
      </c>
      <c r="BI351" s="14">
        <v>70.012339999999995</v>
      </c>
      <c r="BJ351" s="14">
        <v>68.810699999999997</v>
      </c>
      <c r="BK351" s="14">
        <v>67.004109999999997</v>
      </c>
      <c r="BL351" s="14">
        <v>65.860079999999996</v>
      </c>
      <c r="BM351" s="14">
        <v>65.660489999999996</v>
      </c>
      <c r="BN351" s="14">
        <v>68.436210000000003</v>
      </c>
      <c r="BO351" s="14">
        <v>72.300420000000003</v>
      </c>
      <c r="BP351" s="14">
        <v>76.565839999999994</v>
      </c>
      <c r="BQ351" s="14">
        <v>80.987660000000005</v>
      </c>
      <c r="BR351" s="14">
        <v>85.049390000000002</v>
      </c>
      <c r="BS351" s="14">
        <v>87.707819999999998</v>
      </c>
      <c r="BT351" s="14">
        <v>90.267489999999995</v>
      </c>
      <c r="BU351" s="14">
        <v>91.709879999999998</v>
      </c>
      <c r="BV351" s="14">
        <v>92.014399999999995</v>
      </c>
      <c r="BW351" s="14">
        <v>91.738690000000005</v>
      </c>
      <c r="BX351" s="14">
        <v>90</v>
      </c>
      <c r="BY351" s="14">
        <v>87.349789999999999</v>
      </c>
      <c r="BZ351" s="14">
        <v>83.281890000000004</v>
      </c>
      <c r="CA351" s="14">
        <v>78.711939999999998</v>
      </c>
      <c r="CB351" s="14">
        <v>75.4465</v>
      </c>
      <c r="CC351" s="14">
        <v>72.722219999999993</v>
      </c>
      <c r="CD351" s="14">
        <v>71.279839999999993</v>
      </c>
      <c r="CE351" s="14">
        <v>106585.60000000001</v>
      </c>
      <c r="CF351" s="14">
        <v>104339.6</v>
      </c>
      <c r="CG351" s="14">
        <v>95761.07</v>
      </c>
      <c r="CH351" s="14">
        <v>91370.73</v>
      </c>
      <c r="CI351" s="14">
        <v>75285.05</v>
      </c>
      <c r="CJ351" s="14">
        <v>50843.24</v>
      </c>
      <c r="CK351" s="14">
        <v>41132.730000000003</v>
      </c>
      <c r="CL351" s="14">
        <v>36536.04</v>
      </c>
      <c r="CM351" s="14">
        <v>56324.9</v>
      </c>
      <c r="CN351" s="14">
        <v>81359.81</v>
      </c>
      <c r="CO351" s="14">
        <v>122374.2</v>
      </c>
      <c r="CP351" s="14">
        <v>132895</v>
      </c>
      <c r="CQ351" s="14">
        <v>146060.5</v>
      </c>
      <c r="CR351" s="14">
        <v>161807.5</v>
      </c>
      <c r="CS351" s="14">
        <v>161274.79999999999</v>
      </c>
      <c r="CT351" s="14">
        <v>158804.20000000001</v>
      </c>
      <c r="CU351" s="14">
        <v>149776.4</v>
      </c>
      <c r="CV351" s="14">
        <v>144378</v>
      </c>
      <c r="CW351" s="14">
        <v>149982.1</v>
      </c>
      <c r="CX351" s="14">
        <v>156342.20000000001</v>
      </c>
      <c r="CY351" s="14">
        <v>167555.6</v>
      </c>
      <c r="CZ351" s="14">
        <v>164914</v>
      </c>
      <c r="DA351" s="14">
        <v>148851.20000000001</v>
      </c>
      <c r="DB351" s="14">
        <v>150712.9</v>
      </c>
      <c r="DC351" s="14">
        <v>128649.1</v>
      </c>
      <c r="DD351" s="14">
        <v>16</v>
      </c>
      <c r="DE351" s="14">
        <v>19</v>
      </c>
      <c r="DF351" s="27">
        <f t="shared" ca="1" si="5"/>
        <v>22971.085000000006</v>
      </c>
      <c r="DG351" s="14">
        <v>0</v>
      </c>
      <c r="DH351" s="14"/>
      <c r="DI351" s="14"/>
      <c r="DJ351" s="14"/>
      <c r="DK351" s="14"/>
      <c r="DL351" s="14"/>
      <c r="DM351" s="14"/>
      <c r="DN351" s="14"/>
      <c r="DO351" s="14"/>
      <c r="DP351" s="14"/>
      <c r="DQ351" s="14"/>
      <c r="DR351" s="14"/>
      <c r="DS351" s="14"/>
      <c r="DT351" s="14"/>
      <c r="DU351" s="14"/>
      <c r="DV351" s="14"/>
      <c r="DW351" s="14"/>
      <c r="DX351" s="14"/>
      <c r="DY351" s="14"/>
      <c r="DZ351" s="14"/>
      <c r="EA351" s="14"/>
    </row>
    <row r="352" spans="1:131" x14ac:dyDescent="0.25">
      <c r="A352" s="14" t="s">
        <v>64</v>
      </c>
      <c r="B352" s="14" t="s">
        <v>63</v>
      </c>
      <c r="C352" s="14" t="s">
        <v>63</v>
      </c>
      <c r="D352" s="14" t="s">
        <v>63</v>
      </c>
      <c r="E352" s="14" t="s">
        <v>63</v>
      </c>
      <c r="F352" s="14" t="s">
        <v>128</v>
      </c>
      <c r="G352" s="14" t="s">
        <v>192</v>
      </c>
      <c r="H352" s="1">
        <v>42215</v>
      </c>
      <c r="I352" s="14">
        <v>53127.89</v>
      </c>
      <c r="J352" s="14">
        <v>51517.58</v>
      </c>
      <c r="K352" s="14">
        <v>50124.72</v>
      </c>
      <c r="L352" s="14">
        <v>50180.480000000003</v>
      </c>
      <c r="M352" s="14">
        <v>52673.18</v>
      </c>
      <c r="N352" s="14">
        <v>56060.45</v>
      </c>
      <c r="O352" s="14">
        <v>64220.74</v>
      </c>
      <c r="P352" s="14">
        <v>67528.55</v>
      </c>
      <c r="Q352" s="14">
        <v>72712.210000000006</v>
      </c>
      <c r="R352" s="14">
        <v>77546.95</v>
      </c>
      <c r="S352" s="14">
        <v>85802.73</v>
      </c>
      <c r="T352" s="14">
        <v>88267.96</v>
      </c>
      <c r="U352" s="14">
        <v>90067.71</v>
      </c>
      <c r="V352" s="14">
        <v>89156.74</v>
      </c>
      <c r="W352" s="14">
        <v>85108.02</v>
      </c>
      <c r="X352" s="14">
        <v>72158.41</v>
      </c>
      <c r="Y352" s="14">
        <v>70983.199999999997</v>
      </c>
      <c r="Z352" s="14">
        <v>69486.84</v>
      </c>
      <c r="AA352" s="14">
        <v>68651.25</v>
      </c>
      <c r="AB352" s="14">
        <v>79637.61</v>
      </c>
      <c r="AC352" s="14">
        <v>83284.58</v>
      </c>
      <c r="AD352" s="14">
        <v>73527.25</v>
      </c>
      <c r="AE352" s="14">
        <v>60423.87</v>
      </c>
      <c r="AF352" s="14">
        <v>55216.4</v>
      </c>
      <c r="AG352" s="14">
        <v>70319.929999999993</v>
      </c>
      <c r="AH352" s="14">
        <v>53100.97</v>
      </c>
      <c r="AI352" s="14">
        <v>51371.64</v>
      </c>
      <c r="AJ352" s="14">
        <v>50317.7</v>
      </c>
      <c r="AK352" s="14">
        <v>50460.959999999999</v>
      </c>
      <c r="AL352" s="14">
        <v>53185.3</v>
      </c>
      <c r="AM352" s="14">
        <v>56621.91</v>
      </c>
      <c r="AN352" s="14">
        <v>64299.83</v>
      </c>
      <c r="AO352" s="14">
        <v>67063.05</v>
      </c>
      <c r="AP352" s="14">
        <v>72323.149999999994</v>
      </c>
      <c r="AQ352" s="14">
        <v>77226.320000000007</v>
      </c>
      <c r="AR352" s="14">
        <v>85240.2</v>
      </c>
      <c r="AS352" s="14">
        <v>87311.8</v>
      </c>
      <c r="AT352" s="14">
        <v>89653.53</v>
      </c>
      <c r="AU352" s="14">
        <v>91170.19</v>
      </c>
      <c r="AV352" s="14">
        <v>94081.52</v>
      </c>
      <c r="AW352" s="14">
        <v>94122.48</v>
      </c>
      <c r="AX352" s="14">
        <v>93024</v>
      </c>
      <c r="AY352" s="14">
        <v>91286.18</v>
      </c>
      <c r="AZ352" s="14">
        <v>89918.91</v>
      </c>
      <c r="BA352" s="14">
        <v>86966.73</v>
      </c>
      <c r="BB352" s="14">
        <v>85201.99</v>
      </c>
      <c r="BC352" s="14">
        <v>75151.45</v>
      </c>
      <c r="BD352" s="14">
        <v>61693.03</v>
      </c>
      <c r="BE352" s="14">
        <v>56397.64</v>
      </c>
      <c r="BF352" s="14">
        <v>92112.31</v>
      </c>
      <c r="BG352" s="14">
        <v>70.126559999999998</v>
      </c>
      <c r="BH352" s="14">
        <v>69.441909999999993</v>
      </c>
      <c r="BI352" s="14">
        <v>68.338170000000005</v>
      </c>
      <c r="BJ352" s="14">
        <v>67.130709999999993</v>
      </c>
      <c r="BK352" s="14">
        <v>66.439830000000001</v>
      </c>
      <c r="BL352" s="14">
        <v>65.834019999999995</v>
      </c>
      <c r="BM352" s="14">
        <v>65.576769999999996</v>
      </c>
      <c r="BN352" s="14">
        <v>66.894189999999995</v>
      </c>
      <c r="BO352" s="14">
        <v>69.294610000000006</v>
      </c>
      <c r="BP352" s="14">
        <v>72.367220000000003</v>
      </c>
      <c r="BQ352" s="14">
        <v>75.514529999999993</v>
      </c>
      <c r="BR352" s="14">
        <v>78.964730000000003</v>
      </c>
      <c r="BS352" s="14">
        <v>82.259339999999995</v>
      </c>
      <c r="BT352" s="14">
        <v>84.825729999999993</v>
      </c>
      <c r="BU352" s="14">
        <v>86.265559999999994</v>
      </c>
      <c r="BV352" s="14">
        <v>87.155600000000007</v>
      </c>
      <c r="BW352" s="14">
        <v>87.404560000000004</v>
      </c>
      <c r="BX352" s="14">
        <v>86.209540000000004</v>
      </c>
      <c r="BY352" s="14">
        <v>83.570539999999994</v>
      </c>
      <c r="BZ352" s="14">
        <v>79.529049999999998</v>
      </c>
      <c r="CA352" s="14">
        <v>76.085059999999999</v>
      </c>
      <c r="CB352" s="14">
        <v>73.794610000000006</v>
      </c>
      <c r="CC352" s="14">
        <v>72.105810000000005</v>
      </c>
      <c r="CD352" s="14">
        <v>70.771780000000007</v>
      </c>
      <c r="CE352" s="14">
        <v>98298.52</v>
      </c>
      <c r="CF352" s="14">
        <v>95482.08</v>
      </c>
      <c r="CG352" s="14">
        <v>89496.6</v>
      </c>
      <c r="CH352" s="14">
        <v>82871.16</v>
      </c>
      <c r="CI352" s="14">
        <v>72143.399999999994</v>
      </c>
      <c r="CJ352" s="14">
        <v>50986.86</v>
      </c>
      <c r="CK352" s="14">
        <v>39682.78</v>
      </c>
      <c r="CL352" s="14">
        <v>36067.79</v>
      </c>
      <c r="CM352" s="14">
        <v>56609.86</v>
      </c>
      <c r="CN352" s="14">
        <v>81152.289999999994</v>
      </c>
      <c r="CO352" s="14">
        <v>121055.3</v>
      </c>
      <c r="CP352" s="14">
        <v>133025.79999999999</v>
      </c>
      <c r="CQ352" s="14">
        <v>147075.5</v>
      </c>
      <c r="CR352" s="14">
        <v>165330.4</v>
      </c>
      <c r="CS352" s="14">
        <v>158467.79999999999</v>
      </c>
      <c r="CT352" s="14">
        <v>148814.9</v>
      </c>
      <c r="CU352" s="14">
        <v>141644.29999999999</v>
      </c>
      <c r="CV352" s="14">
        <v>133648.79999999999</v>
      </c>
      <c r="CW352" s="14">
        <v>137524.79999999999</v>
      </c>
      <c r="CX352" s="14">
        <v>152606.20000000001</v>
      </c>
      <c r="CY352" s="14">
        <v>160579.6</v>
      </c>
      <c r="CZ352" s="14">
        <v>157229.9</v>
      </c>
      <c r="DA352" s="14">
        <v>138021.79999999999</v>
      </c>
      <c r="DB352" s="14">
        <v>137145.79999999999</v>
      </c>
      <c r="DC352" s="14">
        <v>118532.9</v>
      </c>
      <c r="DD352" s="14">
        <v>16</v>
      </c>
      <c r="DE352" s="14">
        <v>19</v>
      </c>
      <c r="DF352" s="27">
        <f t="shared" ca="1" si="5"/>
        <v>22808.62000000001</v>
      </c>
      <c r="DG352" s="14">
        <v>0</v>
      </c>
      <c r="DH352" s="14"/>
      <c r="DI352" s="14"/>
      <c r="DJ352" s="14"/>
      <c r="DK352" s="14"/>
      <c r="DL352" s="14"/>
      <c r="DM352" s="14"/>
      <c r="DN352" s="14"/>
      <c r="DO352" s="14"/>
      <c r="DP352" s="14"/>
      <c r="DQ352" s="14"/>
      <c r="DR352" s="14"/>
      <c r="DS352" s="14"/>
      <c r="DT352" s="14"/>
      <c r="DU352" s="14"/>
      <c r="DV352" s="14"/>
      <c r="DW352" s="14"/>
      <c r="DX352" s="14"/>
      <c r="DY352" s="14"/>
      <c r="DZ352" s="14"/>
      <c r="EA352" s="14"/>
    </row>
    <row r="353" spans="1:131" x14ac:dyDescent="0.25">
      <c r="A353" s="14" t="s">
        <v>64</v>
      </c>
      <c r="B353" s="14" t="s">
        <v>63</v>
      </c>
      <c r="C353" s="14" t="s">
        <v>63</v>
      </c>
      <c r="D353" s="14" t="s">
        <v>63</v>
      </c>
      <c r="E353" s="14" t="s">
        <v>63</v>
      </c>
      <c r="F353" s="14" t="s">
        <v>128</v>
      </c>
      <c r="G353" s="14" t="s">
        <v>192</v>
      </c>
      <c r="H353" s="1">
        <v>42233</v>
      </c>
      <c r="I353" s="14">
        <v>40209.43</v>
      </c>
      <c r="J353" s="14">
        <v>39079.050000000003</v>
      </c>
      <c r="K353" s="14">
        <v>38301.58</v>
      </c>
      <c r="L353" s="14">
        <v>38616.74</v>
      </c>
      <c r="M353" s="14">
        <v>42463.32</v>
      </c>
      <c r="N353" s="14">
        <v>46932.71</v>
      </c>
      <c r="O353" s="14">
        <v>56710.37</v>
      </c>
      <c r="P353" s="14">
        <v>60479.27</v>
      </c>
      <c r="Q353" s="14">
        <v>66047.55</v>
      </c>
      <c r="R353" s="14">
        <v>71843.59</v>
      </c>
      <c r="S353" s="14">
        <v>81355.429999999993</v>
      </c>
      <c r="T353" s="14">
        <v>83874.06</v>
      </c>
      <c r="U353" s="14">
        <v>85521.53</v>
      </c>
      <c r="V353" s="14">
        <v>87245.15</v>
      </c>
      <c r="W353" s="14">
        <v>85278.05</v>
      </c>
      <c r="X353" s="14">
        <v>73358.070000000007</v>
      </c>
      <c r="Y353" s="14">
        <v>73471.88</v>
      </c>
      <c r="Z353" s="14">
        <v>71798.539999999994</v>
      </c>
      <c r="AA353" s="14">
        <v>71264.070000000007</v>
      </c>
      <c r="AB353" s="14">
        <v>80737.289999999994</v>
      </c>
      <c r="AC353" s="14">
        <v>79181.19</v>
      </c>
      <c r="AD353" s="14">
        <v>67909.11</v>
      </c>
      <c r="AE353" s="14">
        <v>53621.56</v>
      </c>
      <c r="AF353" s="14">
        <v>48716.33</v>
      </c>
      <c r="AG353" s="14">
        <v>72473.14</v>
      </c>
      <c r="AH353" s="14">
        <v>40436.089999999997</v>
      </c>
      <c r="AI353" s="14">
        <v>39133.26</v>
      </c>
      <c r="AJ353" s="14">
        <v>38787.879999999997</v>
      </c>
      <c r="AK353" s="14">
        <v>38805.379999999997</v>
      </c>
      <c r="AL353" s="14">
        <v>42947.88</v>
      </c>
      <c r="AM353" s="14">
        <v>47279</v>
      </c>
      <c r="AN353" s="14">
        <v>57035.43</v>
      </c>
      <c r="AO353" s="14">
        <v>60291.15</v>
      </c>
      <c r="AP353" s="14">
        <v>65834.570000000007</v>
      </c>
      <c r="AQ353" s="14">
        <v>71955.95</v>
      </c>
      <c r="AR353" s="14">
        <v>80834.13</v>
      </c>
      <c r="AS353" s="14">
        <v>83492.509999999995</v>
      </c>
      <c r="AT353" s="14">
        <v>85194.44</v>
      </c>
      <c r="AU353" s="14">
        <v>87153.79</v>
      </c>
      <c r="AV353" s="14">
        <v>87783</v>
      </c>
      <c r="AW353" s="14">
        <v>86432.960000000006</v>
      </c>
      <c r="AX353" s="14">
        <v>86153.27</v>
      </c>
      <c r="AY353" s="14">
        <v>84304.79</v>
      </c>
      <c r="AZ353" s="14">
        <v>82565.97</v>
      </c>
      <c r="BA353" s="14">
        <v>82074.899999999994</v>
      </c>
      <c r="BB353" s="14">
        <v>78841.63</v>
      </c>
      <c r="BC353" s="14">
        <v>68130.02</v>
      </c>
      <c r="BD353" s="14">
        <v>53729.67</v>
      </c>
      <c r="BE353" s="14">
        <v>48900.98</v>
      </c>
      <c r="BF353" s="14">
        <v>84872.73</v>
      </c>
      <c r="BG353" s="14">
        <v>74.627570000000006</v>
      </c>
      <c r="BH353" s="14">
        <v>73.043210000000002</v>
      </c>
      <c r="BI353" s="14">
        <v>71.374489999999994</v>
      </c>
      <c r="BJ353" s="14">
        <v>69.755139999999997</v>
      </c>
      <c r="BK353" s="14">
        <v>68.281890000000004</v>
      </c>
      <c r="BL353" s="14">
        <v>66.99794</v>
      </c>
      <c r="BM353" s="14">
        <v>66.310699999999997</v>
      </c>
      <c r="BN353" s="14">
        <v>68.366259999999997</v>
      </c>
      <c r="BO353" s="14">
        <v>72.718109999999996</v>
      </c>
      <c r="BP353" s="14">
        <v>76.853909999999999</v>
      </c>
      <c r="BQ353" s="14">
        <v>81.041150000000002</v>
      </c>
      <c r="BR353" s="14">
        <v>84.650210000000001</v>
      </c>
      <c r="BS353" s="14">
        <v>87.664609999999996</v>
      </c>
      <c r="BT353" s="14">
        <v>90.127570000000006</v>
      </c>
      <c r="BU353" s="14">
        <v>92.049390000000002</v>
      </c>
      <c r="BV353" s="14">
        <v>92.574070000000006</v>
      </c>
      <c r="BW353" s="14">
        <v>92.010279999999995</v>
      </c>
      <c r="BX353" s="14">
        <v>90.343620000000001</v>
      </c>
      <c r="BY353" s="14">
        <v>87.131690000000006</v>
      </c>
      <c r="BZ353" s="14">
        <v>82.129630000000006</v>
      </c>
      <c r="CA353" s="14">
        <v>77.191360000000003</v>
      </c>
      <c r="CB353" s="14">
        <v>73.862139999999997</v>
      </c>
      <c r="CC353" s="14">
        <v>71.158439999999999</v>
      </c>
      <c r="CD353" s="14">
        <v>69.423869999999994</v>
      </c>
      <c r="CE353" s="14">
        <v>102927.9</v>
      </c>
      <c r="CF353" s="14">
        <v>108538.1</v>
      </c>
      <c r="CG353" s="14">
        <v>81230.55</v>
      </c>
      <c r="CH353" s="14">
        <v>69893.97</v>
      </c>
      <c r="CI353" s="14">
        <v>53938.92</v>
      </c>
      <c r="CJ353" s="14">
        <v>38563.17</v>
      </c>
      <c r="CK353" s="14">
        <v>35884.82</v>
      </c>
      <c r="CL353" s="14">
        <v>37024.949999999997</v>
      </c>
      <c r="CM353" s="14">
        <v>47478.65</v>
      </c>
      <c r="CN353" s="14">
        <v>66847.289999999994</v>
      </c>
      <c r="CO353" s="14">
        <v>93974.59</v>
      </c>
      <c r="CP353" s="14">
        <v>102361.7</v>
      </c>
      <c r="CQ353" s="14">
        <v>117125.3</v>
      </c>
      <c r="CR353" s="14">
        <v>128308.2</v>
      </c>
      <c r="CS353" s="14">
        <v>128403.2</v>
      </c>
      <c r="CT353" s="14">
        <v>143056.4</v>
      </c>
      <c r="CU353" s="14">
        <v>130953.5</v>
      </c>
      <c r="CV353" s="14">
        <v>128328.8</v>
      </c>
      <c r="CW353" s="14">
        <v>130918.6</v>
      </c>
      <c r="CX353" s="14">
        <v>118409.3</v>
      </c>
      <c r="CY353" s="14">
        <v>130687.3</v>
      </c>
      <c r="CZ353" s="14">
        <v>127765.4</v>
      </c>
      <c r="DA353" s="14">
        <v>121919.4</v>
      </c>
      <c r="DB353" s="14">
        <v>141441.1</v>
      </c>
      <c r="DC353" s="14">
        <v>113376.7</v>
      </c>
      <c r="DD353" s="14">
        <v>16</v>
      </c>
      <c r="DE353" s="14">
        <v>19</v>
      </c>
      <c r="DF353" s="27">
        <f t="shared" ca="1" si="5"/>
        <v>13695.365000000005</v>
      </c>
      <c r="DG353" s="14">
        <v>0</v>
      </c>
      <c r="DH353" s="14"/>
      <c r="DI353" s="14"/>
      <c r="DJ353" s="14"/>
      <c r="DK353" s="14"/>
      <c r="DL353" s="14"/>
      <c r="DM353" s="14"/>
      <c r="DN353" s="14"/>
      <c r="DO353" s="14"/>
      <c r="DP353" s="14"/>
      <c r="DQ353" s="14"/>
      <c r="DR353" s="14"/>
      <c r="DS353" s="14"/>
      <c r="DT353" s="14"/>
      <c r="DU353" s="14"/>
      <c r="DV353" s="14"/>
      <c r="DW353" s="14"/>
      <c r="DX353" s="14"/>
      <c r="DY353" s="14"/>
      <c r="DZ353" s="14"/>
      <c r="EA353" s="14"/>
    </row>
    <row r="354" spans="1:131" x14ac:dyDescent="0.25">
      <c r="A354" s="14" t="s">
        <v>64</v>
      </c>
      <c r="B354" s="14" t="s">
        <v>63</v>
      </c>
      <c r="C354" s="14" t="s">
        <v>63</v>
      </c>
      <c r="D354" s="14" t="s">
        <v>63</v>
      </c>
      <c r="E354" s="14" t="s">
        <v>63</v>
      </c>
      <c r="F354" s="14" t="s">
        <v>128</v>
      </c>
      <c r="G354" s="14" t="s">
        <v>192</v>
      </c>
      <c r="H354" s="1">
        <v>42234</v>
      </c>
      <c r="I354" s="14">
        <v>46331.82</v>
      </c>
      <c r="J354" s="14">
        <v>44563.35</v>
      </c>
      <c r="K354" s="14">
        <v>43482.080000000002</v>
      </c>
      <c r="L354" s="14">
        <v>44266.7</v>
      </c>
      <c r="M354" s="14">
        <v>47182.74</v>
      </c>
      <c r="N354" s="14">
        <v>51085.95</v>
      </c>
      <c r="O354" s="14">
        <v>60256.54</v>
      </c>
      <c r="P354" s="14">
        <v>61809.56</v>
      </c>
      <c r="Q354" s="14">
        <v>66479.81</v>
      </c>
      <c r="R354" s="14">
        <v>72004.479999999996</v>
      </c>
      <c r="S354" s="14">
        <v>80928.7</v>
      </c>
      <c r="T354" s="14">
        <v>82893.2</v>
      </c>
      <c r="U354" s="14">
        <v>85141.52</v>
      </c>
      <c r="V354" s="14">
        <v>87790.95</v>
      </c>
      <c r="W354" s="14">
        <v>84825.29</v>
      </c>
      <c r="X354" s="14">
        <v>73747.710000000006</v>
      </c>
      <c r="Y354" s="14">
        <v>73889.7</v>
      </c>
      <c r="Z354" s="14">
        <v>72475.98</v>
      </c>
      <c r="AA354" s="14">
        <v>71723.8</v>
      </c>
      <c r="AB354" s="14">
        <v>81133.929999999993</v>
      </c>
      <c r="AC354" s="14">
        <v>79981.78</v>
      </c>
      <c r="AD354" s="14">
        <v>69034.37</v>
      </c>
      <c r="AE354" s="14">
        <v>54259.13</v>
      </c>
      <c r="AF354" s="14">
        <v>49458.48</v>
      </c>
      <c r="AG354" s="14">
        <v>72959.3</v>
      </c>
      <c r="AH354" s="14">
        <v>46386.22</v>
      </c>
      <c r="AI354" s="14">
        <v>44702.84</v>
      </c>
      <c r="AJ354" s="14">
        <v>43614.69</v>
      </c>
      <c r="AK354" s="14">
        <v>44333.21</v>
      </c>
      <c r="AL354" s="14">
        <v>47449.06</v>
      </c>
      <c r="AM354" s="14">
        <v>51215.08</v>
      </c>
      <c r="AN354" s="14">
        <v>60391.61</v>
      </c>
      <c r="AO354" s="14">
        <v>61507.6</v>
      </c>
      <c r="AP354" s="14">
        <v>66215.48</v>
      </c>
      <c r="AQ354" s="14">
        <v>71791.63</v>
      </c>
      <c r="AR354" s="14">
        <v>80374.34</v>
      </c>
      <c r="AS354" s="14">
        <v>81731.23</v>
      </c>
      <c r="AT354" s="14">
        <v>83735.679999999993</v>
      </c>
      <c r="AU354" s="14">
        <v>86272.86</v>
      </c>
      <c r="AV354" s="14">
        <v>85889.02</v>
      </c>
      <c r="AW354" s="14">
        <v>86034.05</v>
      </c>
      <c r="AX354" s="14">
        <v>86243.88</v>
      </c>
      <c r="AY354" s="14">
        <v>84514.559999999998</v>
      </c>
      <c r="AZ354" s="14">
        <v>83257.23</v>
      </c>
      <c r="BA354" s="14">
        <v>82194.58</v>
      </c>
      <c r="BB354" s="14">
        <v>79282.009999999995</v>
      </c>
      <c r="BC354" s="14">
        <v>69129.87</v>
      </c>
      <c r="BD354" s="14">
        <v>54758.75</v>
      </c>
      <c r="BE354" s="14">
        <v>49838.98</v>
      </c>
      <c r="BF354" s="14">
        <v>85065.01</v>
      </c>
      <c r="BG354" s="14">
        <v>67.797669999999997</v>
      </c>
      <c r="BH354" s="14">
        <v>66.5428</v>
      </c>
      <c r="BI354" s="14">
        <v>65.885220000000004</v>
      </c>
      <c r="BJ354" s="14">
        <v>65.140079999999998</v>
      </c>
      <c r="BK354" s="14">
        <v>64.177040000000005</v>
      </c>
      <c r="BL354" s="14">
        <v>63.389110000000002</v>
      </c>
      <c r="BM354" s="14">
        <v>63.116729999999997</v>
      </c>
      <c r="BN354" s="14">
        <v>64.140079999999998</v>
      </c>
      <c r="BO354" s="14">
        <v>66.786000000000001</v>
      </c>
      <c r="BP354" s="14">
        <v>70.229569999999995</v>
      </c>
      <c r="BQ354" s="14">
        <v>73.857979999999998</v>
      </c>
      <c r="BR354" s="14">
        <v>77.013620000000003</v>
      </c>
      <c r="BS354" s="14">
        <v>80.036959999999993</v>
      </c>
      <c r="BT354" s="14">
        <v>82.616730000000004</v>
      </c>
      <c r="BU354" s="14">
        <v>84.159530000000004</v>
      </c>
      <c r="BV354" s="14">
        <v>84.8035</v>
      </c>
      <c r="BW354" s="14">
        <v>84.319069999999996</v>
      </c>
      <c r="BX354" s="14">
        <v>83.28989</v>
      </c>
      <c r="BY354" s="14">
        <v>80.649799999999999</v>
      </c>
      <c r="BZ354" s="14">
        <v>76.365759999999995</v>
      </c>
      <c r="CA354" s="14">
        <v>72.389110000000002</v>
      </c>
      <c r="CB354" s="14">
        <v>69.910510000000002</v>
      </c>
      <c r="CC354" s="14">
        <v>68.235399999999998</v>
      </c>
      <c r="CD354" s="14">
        <v>66.970820000000003</v>
      </c>
      <c r="CE354" s="14">
        <v>101244.7</v>
      </c>
      <c r="CF354" s="14">
        <v>87817.95</v>
      </c>
      <c r="CG354" s="14">
        <v>77968.19</v>
      </c>
      <c r="CH354" s="14">
        <v>68420.72</v>
      </c>
      <c r="CI354" s="14">
        <v>54737.32</v>
      </c>
      <c r="CJ354" s="14">
        <v>45220.800000000003</v>
      </c>
      <c r="CK354" s="14">
        <v>42189.83</v>
      </c>
      <c r="CL354" s="14">
        <v>38057.15</v>
      </c>
      <c r="CM354" s="14">
        <v>47015.85</v>
      </c>
      <c r="CN354" s="14">
        <v>80382.39</v>
      </c>
      <c r="CO354" s="14">
        <v>119222.6</v>
      </c>
      <c r="CP354" s="14">
        <v>141568.5</v>
      </c>
      <c r="CQ354" s="14">
        <v>153047.1</v>
      </c>
      <c r="CR354" s="14">
        <v>162875.6</v>
      </c>
      <c r="CS354" s="14">
        <v>163758</v>
      </c>
      <c r="CT354" s="14">
        <v>163993.60000000001</v>
      </c>
      <c r="CU354" s="14">
        <v>149306.29999999999</v>
      </c>
      <c r="CV354" s="14">
        <v>145111.79999999999</v>
      </c>
      <c r="CW354" s="14">
        <v>143248.29999999999</v>
      </c>
      <c r="CX354" s="14">
        <v>165714.70000000001</v>
      </c>
      <c r="CY354" s="14">
        <v>171138.5</v>
      </c>
      <c r="CZ354" s="14">
        <v>171700.4</v>
      </c>
      <c r="DA354" s="14">
        <v>156360.29999999999</v>
      </c>
      <c r="DB354" s="14">
        <v>149983.5</v>
      </c>
      <c r="DC354" s="14">
        <v>120599.7</v>
      </c>
      <c r="DD354" s="14">
        <v>16</v>
      </c>
      <c r="DE354" s="14">
        <v>19</v>
      </c>
      <c r="DF354" s="27">
        <f t="shared" ca="1" si="5"/>
        <v>12711.080000000002</v>
      </c>
      <c r="DG354" s="14">
        <v>0</v>
      </c>
      <c r="DH354" s="14"/>
      <c r="DI354" s="14"/>
      <c r="DJ354" s="14"/>
      <c r="DK354" s="14"/>
      <c r="DL354" s="14"/>
      <c r="DM354" s="14"/>
      <c r="DN354" s="14"/>
      <c r="DO354" s="14"/>
      <c r="DP354" s="14"/>
      <c r="DQ354" s="14"/>
      <c r="DR354" s="14"/>
      <c r="DS354" s="14"/>
      <c r="DT354" s="14"/>
      <c r="DU354" s="14"/>
      <c r="DV354" s="14"/>
      <c r="DW354" s="14"/>
      <c r="DX354" s="14"/>
      <c r="DY354" s="14"/>
      <c r="DZ354" s="14"/>
      <c r="EA354" s="14"/>
    </row>
    <row r="355" spans="1:131" x14ac:dyDescent="0.25">
      <c r="A355" s="14" t="s">
        <v>64</v>
      </c>
      <c r="B355" s="14" t="s">
        <v>63</v>
      </c>
      <c r="C355" s="14" t="s">
        <v>63</v>
      </c>
      <c r="D355" s="14" t="s">
        <v>63</v>
      </c>
      <c r="E355" s="14" t="s">
        <v>63</v>
      </c>
      <c r="F355" s="14" t="s">
        <v>128</v>
      </c>
      <c r="G355" s="14" t="s">
        <v>192</v>
      </c>
      <c r="H355" s="1">
        <v>42242</v>
      </c>
      <c r="I355" s="14">
        <v>45010.57</v>
      </c>
      <c r="J355" s="14">
        <v>42852.41</v>
      </c>
      <c r="K355" s="14">
        <v>42181.17</v>
      </c>
      <c r="L355" s="14">
        <v>42632.5</v>
      </c>
      <c r="M355" s="14">
        <v>45069.7</v>
      </c>
      <c r="N355" s="14">
        <v>49346.51</v>
      </c>
      <c r="O355" s="14">
        <v>59192.08</v>
      </c>
      <c r="P355" s="14">
        <v>60487.92</v>
      </c>
      <c r="Q355" s="14">
        <v>64758.2</v>
      </c>
      <c r="R355" s="14">
        <v>70036.800000000003</v>
      </c>
      <c r="S355" s="14">
        <v>78443.45</v>
      </c>
      <c r="T355" s="14">
        <v>82130.55</v>
      </c>
      <c r="U355" s="14">
        <v>84630.44</v>
      </c>
      <c r="V355" s="14">
        <v>87599.27</v>
      </c>
      <c r="W355" s="14">
        <v>85624.83</v>
      </c>
      <c r="X355" s="14">
        <v>73393.66</v>
      </c>
      <c r="Y355" s="14">
        <v>72998.25</v>
      </c>
      <c r="Z355" s="14">
        <v>71996.36</v>
      </c>
      <c r="AA355" s="14">
        <v>70919.039999999994</v>
      </c>
      <c r="AB355" s="14">
        <v>82137.460000000006</v>
      </c>
      <c r="AC355" s="14">
        <v>81676.320000000007</v>
      </c>
      <c r="AD355" s="14">
        <v>70096.800000000003</v>
      </c>
      <c r="AE355" s="14">
        <v>54150.89</v>
      </c>
      <c r="AF355" s="14">
        <v>48841.1</v>
      </c>
      <c r="AG355" s="14">
        <v>72326.83</v>
      </c>
      <c r="AH355" s="14">
        <v>45592</v>
      </c>
      <c r="AI355" s="14">
        <v>43444.04</v>
      </c>
      <c r="AJ355" s="14">
        <v>42458.53</v>
      </c>
      <c r="AK355" s="14">
        <v>42670.46</v>
      </c>
      <c r="AL355" s="14">
        <v>45297.99</v>
      </c>
      <c r="AM355" s="14">
        <v>49527.91</v>
      </c>
      <c r="AN355" s="14">
        <v>59336.959999999999</v>
      </c>
      <c r="AO355" s="14">
        <v>59982.54</v>
      </c>
      <c r="AP355" s="14">
        <v>64388.3</v>
      </c>
      <c r="AQ355" s="14">
        <v>69971.61</v>
      </c>
      <c r="AR355" s="14">
        <v>78210.73</v>
      </c>
      <c r="AS355" s="14">
        <v>81268.52</v>
      </c>
      <c r="AT355" s="14">
        <v>83676.75</v>
      </c>
      <c r="AU355" s="14">
        <v>86641.77</v>
      </c>
      <c r="AV355" s="14">
        <v>87395.92</v>
      </c>
      <c r="AW355" s="14">
        <v>87009.01</v>
      </c>
      <c r="AX355" s="14">
        <v>85940.63</v>
      </c>
      <c r="AY355" s="14">
        <v>84633.3</v>
      </c>
      <c r="AZ355" s="14">
        <v>82827.990000000005</v>
      </c>
      <c r="BA355" s="14">
        <v>82935.02</v>
      </c>
      <c r="BB355" s="14">
        <v>80702.710000000006</v>
      </c>
      <c r="BC355" s="14">
        <v>69739.75</v>
      </c>
      <c r="BD355" s="14">
        <v>54018.13</v>
      </c>
      <c r="BE355" s="14">
        <v>49031.71</v>
      </c>
      <c r="BF355" s="14">
        <v>84951.77</v>
      </c>
      <c r="BG355" s="14">
        <v>66.079149999999998</v>
      </c>
      <c r="BH355" s="14">
        <v>65.127409999999998</v>
      </c>
      <c r="BI355" s="14">
        <v>64.445949999999996</v>
      </c>
      <c r="BJ355" s="14">
        <v>63.594589999999997</v>
      </c>
      <c r="BK355" s="14">
        <v>62.965249999999997</v>
      </c>
      <c r="BL355" s="14">
        <v>62.64479</v>
      </c>
      <c r="BM355" s="14">
        <v>62.47683</v>
      </c>
      <c r="BN355" s="14">
        <v>63.731659999999998</v>
      </c>
      <c r="BO355" s="14">
        <v>66.98263</v>
      </c>
      <c r="BP355" s="14">
        <v>70.685329999999993</v>
      </c>
      <c r="BQ355" s="14">
        <v>74.374520000000004</v>
      </c>
      <c r="BR355" s="14">
        <v>78.164090000000002</v>
      </c>
      <c r="BS355" s="14">
        <v>82.048259999999999</v>
      </c>
      <c r="BT355" s="14">
        <v>85.851349999999996</v>
      </c>
      <c r="BU355" s="14">
        <v>88.129339999999999</v>
      </c>
      <c r="BV355" s="14">
        <v>89.138999999999996</v>
      </c>
      <c r="BW355" s="14">
        <v>88.384169999999997</v>
      </c>
      <c r="BX355" s="14">
        <v>87.129339999999999</v>
      </c>
      <c r="BY355" s="14">
        <v>84.791499999999999</v>
      </c>
      <c r="BZ355" s="14">
        <v>80.785709999999995</v>
      </c>
      <c r="CA355" s="14">
        <v>77.079149999999998</v>
      </c>
      <c r="CB355" s="14">
        <v>75.027019999999993</v>
      </c>
      <c r="CC355" s="14">
        <v>73.111969999999999</v>
      </c>
      <c r="CD355" s="14">
        <v>71.857140000000001</v>
      </c>
      <c r="CE355" s="14">
        <v>75402.33</v>
      </c>
      <c r="CF355" s="14">
        <v>66457.39</v>
      </c>
      <c r="CG355" s="14">
        <v>59402.32</v>
      </c>
      <c r="CH355" s="14">
        <v>48684.160000000003</v>
      </c>
      <c r="CI355" s="14">
        <v>38997.1</v>
      </c>
      <c r="CJ355" s="14">
        <v>31959.86</v>
      </c>
      <c r="CK355" s="14">
        <v>29393.85</v>
      </c>
      <c r="CL355" s="14">
        <v>27600.49</v>
      </c>
      <c r="CM355" s="14">
        <v>34726.339999999997</v>
      </c>
      <c r="CN355" s="14">
        <v>55381.67</v>
      </c>
      <c r="CO355" s="14">
        <v>83278.55</v>
      </c>
      <c r="CP355" s="14">
        <v>97971.41</v>
      </c>
      <c r="CQ355" s="14">
        <v>101628.8</v>
      </c>
      <c r="CR355" s="14">
        <v>112135.1</v>
      </c>
      <c r="CS355" s="14">
        <v>113823.9</v>
      </c>
      <c r="CT355" s="14">
        <v>114847.6</v>
      </c>
      <c r="CU355" s="14">
        <v>106067.7</v>
      </c>
      <c r="CV355" s="14">
        <v>100138.4</v>
      </c>
      <c r="CW355" s="14">
        <v>98483.57</v>
      </c>
      <c r="CX355" s="14">
        <v>106374.3</v>
      </c>
      <c r="CY355" s="14">
        <v>117464.4</v>
      </c>
      <c r="CZ355" s="14">
        <v>117508.9</v>
      </c>
      <c r="DA355" s="14">
        <v>100597.8</v>
      </c>
      <c r="DB355" s="14">
        <v>96160.95</v>
      </c>
      <c r="DC355" s="14">
        <v>85727.94</v>
      </c>
      <c r="DD355" s="14">
        <v>16</v>
      </c>
      <c r="DE355" s="14">
        <v>19</v>
      </c>
      <c r="DF355" s="27">
        <f t="shared" ca="1" si="5"/>
        <v>13917.887499999997</v>
      </c>
      <c r="DG355" s="14">
        <v>0</v>
      </c>
      <c r="DH355" s="14"/>
      <c r="DI355" s="14"/>
      <c r="DJ355" s="14"/>
      <c r="DK355" s="14"/>
      <c r="DL355" s="14"/>
      <c r="DM355" s="14"/>
      <c r="DN355" s="14"/>
      <c r="DO355" s="14"/>
      <c r="DP355" s="14"/>
      <c r="DQ355" s="14"/>
      <c r="DR355" s="14"/>
      <c r="DS355" s="14"/>
      <c r="DT355" s="14"/>
      <c r="DU355" s="14"/>
      <c r="DV355" s="14"/>
      <c r="DW355" s="14"/>
      <c r="DX355" s="14"/>
      <c r="DY355" s="14"/>
      <c r="DZ355" s="14"/>
      <c r="EA355" s="14"/>
    </row>
    <row r="356" spans="1:131" x14ac:dyDescent="0.25">
      <c r="A356" s="14" t="s">
        <v>64</v>
      </c>
      <c r="B356" s="14" t="s">
        <v>63</v>
      </c>
      <c r="C356" s="14" t="s">
        <v>63</v>
      </c>
      <c r="D356" s="14" t="s">
        <v>63</v>
      </c>
      <c r="E356" s="14" t="s">
        <v>63</v>
      </c>
      <c r="F356" s="14" t="s">
        <v>128</v>
      </c>
      <c r="G356" s="14" t="s">
        <v>192</v>
      </c>
      <c r="H356" s="1">
        <v>42243</v>
      </c>
      <c r="I356" s="14">
        <v>45748.54</v>
      </c>
      <c r="J356" s="14">
        <v>44087.02</v>
      </c>
      <c r="K356" s="14">
        <v>43452.6</v>
      </c>
      <c r="L356" s="14">
        <v>44190.12</v>
      </c>
      <c r="M356" s="14">
        <v>46905.1</v>
      </c>
      <c r="N356" s="14">
        <v>50876.47</v>
      </c>
      <c r="O356" s="14">
        <v>60758.14</v>
      </c>
      <c r="P356" s="14">
        <v>62302.36</v>
      </c>
      <c r="Q356" s="14">
        <v>67378.98</v>
      </c>
      <c r="R356" s="14">
        <v>72931.55</v>
      </c>
      <c r="S356" s="14">
        <v>83554.509999999995</v>
      </c>
      <c r="T356" s="14">
        <v>86472.48</v>
      </c>
      <c r="U356" s="14">
        <v>88531.71</v>
      </c>
      <c r="V356" s="14">
        <v>90293.67</v>
      </c>
      <c r="W356" s="14">
        <v>88178.53</v>
      </c>
      <c r="X356" s="14">
        <v>75383.429999999993</v>
      </c>
      <c r="Y356" s="14">
        <v>75459.679999999993</v>
      </c>
      <c r="Z356" s="14">
        <v>75042.42</v>
      </c>
      <c r="AA356" s="14">
        <v>75541.08</v>
      </c>
      <c r="AB356" s="14">
        <v>86433.05</v>
      </c>
      <c r="AC356" s="14">
        <v>83932.81</v>
      </c>
      <c r="AD356" s="14">
        <v>71847.58</v>
      </c>
      <c r="AE356" s="14">
        <v>56382.03</v>
      </c>
      <c r="AF356" s="14">
        <v>51168.06</v>
      </c>
      <c r="AG356" s="14">
        <v>75356.649999999994</v>
      </c>
      <c r="AH356" s="14">
        <v>46204.46</v>
      </c>
      <c r="AI356" s="14">
        <v>44462.94</v>
      </c>
      <c r="AJ356" s="14">
        <v>43504.83</v>
      </c>
      <c r="AK356" s="14">
        <v>44328.4</v>
      </c>
      <c r="AL356" s="14">
        <v>47177.27</v>
      </c>
      <c r="AM356" s="14">
        <v>51143.48</v>
      </c>
      <c r="AN356" s="14">
        <v>61025.31</v>
      </c>
      <c r="AO356" s="14">
        <v>61870.58</v>
      </c>
      <c r="AP356" s="14">
        <v>66775.009999999995</v>
      </c>
      <c r="AQ356" s="14">
        <v>72936.179999999993</v>
      </c>
      <c r="AR356" s="14">
        <v>83224.91</v>
      </c>
      <c r="AS356" s="14">
        <v>85739.8</v>
      </c>
      <c r="AT356" s="14">
        <v>88274.73</v>
      </c>
      <c r="AU356" s="14">
        <v>90089.03</v>
      </c>
      <c r="AV356" s="14">
        <v>90850.59</v>
      </c>
      <c r="AW356" s="14">
        <v>90058.38</v>
      </c>
      <c r="AX356" s="14">
        <v>89427.82</v>
      </c>
      <c r="AY356" s="14">
        <v>88591.33</v>
      </c>
      <c r="AZ356" s="14">
        <v>87905.43</v>
      </c>
      <c r="BA356" s="14">
        <v>87889.63</v>
      </c>
      <c r="BB356" s="14">
        <v>83475.72</v>
      </c>
      <c r="BC356" s="14">
        <v>71744.990000000005</v>
      </c>
      <c r="BD356" s="14">
        <v>56219.4</v>
      </c>
      <c r="BE356" s="14">
        <v>51354.86</v>
      </c>
      <c r="BF356" s="14">
        <v>88955.58</v>
      </c>
      <c r="BG356" s="14">
        <v>70.704279999999997</v>
      </c>
      <c r="BH356" s="14">
        <v>69.258759999999995</v>
      </c>
      <c r="BI356" s="14">
        <v>68.424130000000005</v>
      </c>
      <c r="BJ356" s="14">
        <v>67.330740000000006</v>
      </c>
      <c r="BK356" s="14">
        <v>66.324910000000003</v>
      </c>
      <c r="BL356" s="14">
        <v>65.396889999999999</v>
      </c>
      <c r="BM356" s="14">
        <v>65.005840000000006</v>
      </c>
      <c r="BN356" s="14">
        <v>67.583659999999995</v>
      </c>
      <c r="BO356" s="14">
        <v>71.863820000000004</v>
      </c>
      <c r="BP356" s="14">
        <v>76.052530000000004</v>
      </c>
      <c r="BQ356" s="14">
        <v>80.443579999999997</v>
      </c>
      <c r="BR356" s="14">
        <v>84.667310000000001</v>
      </c>
      <c r="BS356" s="14">
        <v>88.321010000000001</v>
      </c>
      <c r="BT356" s="14">
        <v>90.926069999999996</v>
      </c>
      <c r="BU356" s="14">
        <v>92.922179999999997</v>
      </c>
      <c r="BV356" s="14">
        <v>93.157589999999999</v>
      </c>
      <c r="BW356" s="14">
        <v>91.968869999999995</v>
      </c>
      <c r="BX356" s="14">
        <v>89.793779999999998</v>
      </c>
      <c r="BY356" s="14">
        <v>86.774320000000003</v>
      </c>
      <c r="BZ356" s="14">
        <v>83.140079999999998</v>
      </c>
      <c r="CA356" s="14">
        <v>80.052530000000004</v>
      </c>
      <c r="CB356" s="14">
        <v>78.237350000000006</v>
      </c>
      <c r="CC356" s="14">
        <v>76.398830000000004</v>
      </c>
      <c r="CD356" s="14">
        <v>74.614779999999996</v>
      </c>
      <c r="CE356" s="14">
        <v>65693.440000000002</v>
      </c>
      <c r="CF356" s="14">
        <v>57428.69</v>
      </c>
      <c r="CG356" s="14">
        <v>50275.64</v>
      </c>
      <c r="CH356" s="14">
        <v>45150.81</v>
      </c>
      <c r="CI356" s="14">
        <v>40832.11</v>
      </c>
      <c r="CJ356" s="14">
        <v>34939.43</v>
      </c>
      <c r="CK356" s="14">
        <v>28718.59</v>
      </c>
      <c r="CL356" s="14">
        <v>31158.19</v>
      </c>
      <c r="CM356" s="14">
        <v>36652.43</v>
      </c>
      <c r="CN356" s="14">
        <v>62159.55</v>
      </c>
      <c r="CO356" s="14">
        <v>92723.63</v>
      </c>
      <c r="CP356" s="14">
        <v>105499.9</v>
      </c>
      <c r="CQ356" s="14">
        <v>132669.5</v>
      </c>
      <c r="CR356" s="14">
        <v>122445.4</v>
      </c>
      <c r="CS356" s="14">
        <v>109781.7</v>
      </c>
      <c r="CT356" s="14">
        <v>105263.6</v>
      </c>
      <c r="CU356" s="14">
        <v>96912.74</v>
      </c>
      <c r="CV356" s="14">
        <v>96557.6</v>
      </c>
      <c r="CW356" s="14">
        <v>115956.8</v>
      </c>
      <c r="CX356" s="14">
        <v>133573.1</v>
      </c>
      <c r="CY356" s="14">
        <v>148802.79999999999</v>
      </c>
      <c r="CZ356" s="14">
        <v>118570</v>
      </c>
      <c r="DA356" s="14">
        <v>91171.92</v>
      </c>
      <c r="DB356" s="14">
        <v>89420.45</v>
      </c>
      <c r="DC356" s="14">
        <v>81621.06</v>
      </c>
      <c r="DD356" s="14">
        <v>16</v>
      </c>
      <c r="DE356" s="14">
        <v>19</v>
      </c>
      <c r="DF356" s="27">
        <f t="shared" ca="1" si="5"/>
        <v>14375.377500000017</v>
      </c>
      <c r="DG356" s="14">
        <v>0</v>
      </c>
      <c r="DH356" s="14"/>
      <c r="DI356" s="14"/>
      <c r="DJ356" s="14"/>
      <c r="DK356" s="14"/>
      <c r="DL356" s="14"/>
      <c r="DM356" s="14"/>
      <c r="DN356" s="14"/>
      <c r="DO356" s="14"/>
      <c r="DP356" s="14"/>
      <c r="DQ356" s="14"/>
      <c r="DR356" s="14"/>
      <c r="DS356" s="14"/>
      <c r="DT356" s="14"/>
      <c r="DU356" s="14"/>
      <c r="DV356" s="14"/>
      <c r="DW356" s="14"/>
      <c r="DX356" s="14"/>
      <c r="DY356" s="14"/>
      <c r="DZ356" s="14"/>
      <c r="EA356" s="14"/>
    </row>
    <row r="357" spans="1:131" x14ac:dyDescent="0.25">
      <c r="A357" s="14" t="s">
        <v>64</v>
      </c>
      <c r="B357" s="14" t="s">
        <v>63</v>
      </c>
      <c r="C357" s="14" t="s">
        <v>63</v>
      </c>
      <c r="D357" s="14" t="s">
        <v>63</v>
      </c>
      <c r="E357" s="14" t="s">
        <v>63</v>
      </c>
      <c r="F357" s="14" t="s">
        <v>128</v>
      </c>
      <c r="G357" s="14" t="s">
        <v>192</v>
      </c>
      <c r="H357" s="1">
        <v>42256</v>
      </c>
      <c r="I357" s="14">
        <v>44416.34</v>
      </c>
      <c r="J357" s="14">
        <v>42403.57</v>
      </c>
      <c r="K357" s="14">
        <v>41677.620000000003</v>
      </c>
      <c r="L357" s="14">
        <v>42279.3</v>
      </c>
      <c r="M357" s="14">
        <v>45056.27</v>
      </c>
      <c r="N357" s="14">
        <v>48889.21</v>
      </c>
      <c r="O357" s="14">
        <v>59645.8</v>
      </c>
      <c r="P357" s="14">
        <v>61683.65</v>
      </c>
      <c r="Q357" s="14">
        <v>67007.98</v>
      </c>
      <c r="R357" s="14">
        <v>73907.47</v>
      </c>
      <c r="S357" s="14">
        <v>83153.33</v>
      </c>
      <c r="T357" s="14">
        <v>87793.93</v>
      </c>
      <c r="U357" s="14">
        <v>89769.7</v>
      </c>
      <c r="V357" s="14">
        <v>91920.33</v>
      </c>
      <c r="W357" s="14">
        <v>89638.36</v>
      </c>
      <c r="X357" s="14">
        <v>77736.56</v>
      </c>
      <c r="Y357" s="14">
        <v>78718.789999999994</v>
      </c>
      <c r="Z357" s="14">
        <v>78163.23</v>
      </c>
      <c r="AA357" s="14">
        <v>76838.86</v>
      </c>
      <c r="AB357" s="14">
        <v>89552.15</v>
      </c>
      <c r="AC357" s="14">
        <v>85062.49</v>
      </c>
      <c r="AD357" s="14">
        <v>71854.42</v>
      </c>
      <c r="AE357" s="14">
        <v>55670.07</v>
      </c>
      <c r="AF357" s="14">
        <v>49817.97</v>
      </c>
      <c r="AG357" s="14">
        <v>77864.36</v>
      </c>
      <c r="AH357" s="14">
        <v>44399.4</v>
      </c>
      <c r="AI357" s="14">
        <v>42103.45</v>
      </c>
      <c r="AJ357" s="14">
        <v>41753.769999999997</v>
      </c>
      <c r="AK357" s="14">
        <v>42219.5</v>
      </c>
      <c r="AL357" s="14">
        <v>45224.46</v>
      </c>
      <c r="AM357" s="14">
        <v>49159.02</v>
      </c>
      <c r="AN357" s="14">
        <v>59881.51</v>
      </c>
      <c r="AO357" s="14">
        <v>60723.74</v>
      </c>
      <c r="AP357" s="14">
        <v>66241.899999999994</v>
      </c>
      <c r="AQ357" s="14">
        <v>73782.98</v>
      </c>
      <c r="AR357" s="14">
        <v>82449.38</v>
      </c>
      <c r="AS357" s="14">
        <v>87208.54</v>
      </c>
      <c r="AT357" s="14">
        <v>89500.59</v>
      </c>
      <c r="AU357" s="14">
        <v>92201.87</v>
      </c>
      <c r="AV357" s="14">
        <v>93001.81</v>
      </c>
      <c r="AW357" s="14">
        <v>93433.600000000006</v>
      </c>
      <c r="AX357" s="14">
        <v>93349.71</v>
      </c>
      <c r="AY357" s="14">
        <v>92207.35</v>
      </c>
      <c r="AZ357" s="14">
        <v>89130.19</v>
      </c>
      <c r="BA357" s="14">
        <v>89991.48</v>
      </c>
      <c r="BB357" s="14">
        <v>84128.4</v>
      </c>
      <c r="BC357" s="14">
        <v>71438.009999999995</v>
      </c>
      <c r="BD357" s="14">
        <v>55387.43</v>
      </c>
      <c r="BE357" s="14">
        <v>50115.01</v>
      </c>
      <c r="BF357" s="14">
        <v>91964.45</v>
      </c>
      <c r="BG357" s="14">
        <v>72.517579999999995</v>
      </c>
      <c r="BH357" s="14">
        <v>70.753910000000005</v>
      </c>
      <c r="BI357" s="14">
        <v>69.064449999999994</v>
      </c>
      <c r="BJ357" s="14">
        <v>68.158199999999994</v>
      </c>
      <c r="BK357" s="14">
        <v>66.640630000000002</v>
      </c>
      <c r="BL357" s="14">
        <v>65.742189999999994</v>
      </c>
      <c r="BM357" s="14">
        <v>65.480469999999997</v>
      </c>
      <c r="BN357" s="14">
        <v>67.857420000000005</v>
      </c>
      <c r="BO357" s="14">
        <v>73.373050000000006</v>
      </c>
      <c r="BP357" s="14">
        <v>78.441410000000005</v>
      </c>
      <c r="BQ357" s="14">
        <v>83.634770000000003</v>
      </c>
      <c r="BR357" s="14">
        <v>87.75</v>
      </c>
      <c r="BS357" s="14">
        <v>91.160160000000005</v>
      </c>
      <c r="BT357" s="14">
        <v>94.394530000000003</v>
      </c>
      <c r="BU357" s="14">
        <v>95.945310000000006</v>
      </c>
      <c r="BV357" s="14">
        <v>96.875</v>
      </c>
      <c r="BW357" s="14">
        <v>96.421880000000002</v>
      </c>
      <c r="BX357" s="14">
        <v>94.611329999999995</v>
      </c>
      <c r="BY357" s="14">
        <v>91.595699999999994</v>
      </c>
      <c r="BZ357" s="14">
        <v>86.208979999999997</v>
      </c>
      <c r="CA357" s="14">
        <v>81.814449999999994</v>
      </c>
      <c r="CB357" s="14">
        <v>78.871089999999995</v>
      </c>
      <c r="CC357" s="14">
        <v>76.443359999999998</v>
      </c>
      <c r="CD357" s="14">
        <v>74.707030000000003</v>
      </c>
      <c r="CE357" s="14">
        <v>93082.69</v>
      </c>
      <c r="CF357" s="14">
        <v>133099.9</v>
      </c>
      <c r="CG357" s="14">
        <v>90488.13</v>
      </c>
      <c r="CH357" s="14">
        <v>81093</v>
      </c>
      <c r="CI357" s="14">
        <v>60986.51</v>
      </c>
      <c r="CJ357" s="14">
        <v>45894.32</v>
      </c>
      <c r="CK357" s="14">
        <v>42259.37</v>
      </c>
      <c r="CL357" s="14">
        <v>69958.34</v>
      </c>
      <c r="CM357" s="14">
        <v>81083.75</v>
      </c>
      <c r="CN357" s="14">
        <v>105903.4</v>
      </c>
      <c r="CO357" s="14">
        <v>126550</v>
      </c>
      <c r="CP357" s="14">
        <v>121910.8</v>
      </c>
      <c r="CQ357" s="14">
        <v>126471.3</v>
      </c>
      <c r="CR357" s="14">
        <v>134486.1</v>
      </c>
      <c r="CS357" s="14">
        <v>137465.9</v>
      </c>
      <c r="CT357" s="14">
        <v>151553.1</v>
      </c>
      <c r="CU357" s="14">
        <v>140979.70000000001</v>
      </c>
      <c r="CV357" s="14">
        <v>145530.1</v>
      </c>
      <c r="CW357" s="14">
        <v>155491.20000000001</v>
      </c>
      <c r="CX357" s="14">
        <v>175371.6</v>
      </c>
      <c r="CY357" s="14">
        <v>195713.5</v>
      </c>
      <c r="CZ357" s="14">
        <v>179724.79999999999</v>
      </c>
      <c r="DA357" s="14">
        <v>142819.9</v>
      </c>
      <c r="DB357" s="14">
        <v>134890</v>
      </c>
      <c r="DC357" s="14">
        <v>125129.5</v>
      </c>
      <c r="DD357" s="14">
        <v>16</v>
      </c>
      <c r="DE357" s="14">
        <v>19</v>
      </c>
      <c r="DF357" s="27">
        <f t="shared" ca="1" si="5"/>
        <v>15133.757500000007</v>
      </c>
      <c r="DG357" s="14">
        <v>0</v>
      </c>
      <c r="DH357" s="14"/>
      <c r="DI357" s="14"/>
      <c r="DJ357" s="14"/>
      <c r="DK357" s="14"/>
      <c r="DL357" s="14"/>
      <c r="DM357" s="14"/>
      <c r="DN357" s="14"/>
      <c r="DO357" s="14"/>
      <c r="DP357" s="14"/>
      <c r="DQ357" s="14"/>
      <c r="DR357" s="14"/>
      <c r="DS357" s="14"/>
      <c r="DT357" s="14"/>
      <c r="DU357" s="14"/>
      <c r="DV357" s="14"/>
      <c r="DW357" s="14"/>
      <c r="DX357" s="14"/>
      <c r="DY357" s="14"/>
      <c r="DZ357" s="14"/>
      <c r="EA357" s="14"/>
    </row>
    <row r="358" spans="1:131" x14ac:dyDescent="0.25">
      <c r="A358" s="14" t="s">
        <v>64</v>
      </c>
      <c r="B358" s="14" t="s">
        <v>63</v>
      </c>
      <c r="C358" s="14" t="s">
        <v>63</v>
      </c>
      <c r="D358" s="14" t="s">
        <v>63</v>
      </c>
      <c r="E358" s="14" t="s">
        <v>63</v>
      </c>
      <c r="F358" s="14" t="s">
        <v>128</v>
      </c>
      <c r="G358" s="14" t="s">
        <v>192</v>
      </c>
      <c r="H358" s="1">
        <v>42257</v>
      </c>
      <c r="I358" s="14">
        <v>45672.02</v>
      </c>
      <c r="J358" s="14">
        <v>43886.93</v>
      </c>
      <c r="K358" s="14">
        <v>43243.51</v>
      </c>
      <c r="L358" s="14">
        <v>43467.15</v>
      </c>
      <c r="M358" s="14">
        <v>46328.73</v>
      </c>
      <c r="N358" s="14">
        <v>50343.48</v>
      </c>
      <c r="O358" s="14">
        <v>62744</v>
      </c>
      <c r="P358" s="14">
        <v>63538.8</v>
      </c>
      <c r="Q358" s="14">
        <v>68446.75</v>
      </c>
      <c r="R358" s="14">
        <v>74737.67</v>
      </c>
      <c r="S358" s="14">
        <v>84634.86</v>
      </c>
      <c r="T358" s="14">
        <v>87335.19</v>
      </c>
      <c r="U358" s="14">
        <v>89542.66</v>
      </c>
      <c r="V358" s="14">
        <v>91411.37</v>
      </c>
      <c r="W358" s="14">
        <v>88856</v>
      </c>
      <c r="X358" s="14">
        <v>76791.37</v>
      </c>
      <c r="Y358" s="14">
        <v>77383.820000000007</v>
      </c>
      <c r="Z358" s="14">
        <v>75872.320000000007</v>
      </c>
      <c r="AA358" s="14">
        <v>74754.52</v>
      </c>
      <c r="AB358" s="14">
        <v>86575.679999999993</v>
      </c>
      <c r="AC358" s="14">
        <v>82649.710000000006</v>
      </c>
      <c r="AD358" s="14">
        <v>70106.929999999993</v>
      </c>
      <c r="AE358" s="14">
        <v>54702.89</v>
      </c>
      <c r="AF358" s="14">
        <v>49087.95</v>
      </c>
      <c r="AG358" s="14">
        <v>76200.509999999995</v>
      </c>
      <c r="AH358" s="14">
        <v>45726.47</v>
      </c>
      <c r="AI358" s="14">
        <v>43890.95</v>
      </c>
      <c r="AJ358" s="14">
        <v>43425.33</v>
      </c>
      <c r="AK358" s="14">
        <v>43781.99</v>
      </c>
      <c r="AL358" s="14">
        <v>46759.16</v>
      </c>
      <c r="AM358" s="14">
        <v>50770.29</v>
      </c>
      <c r="AN358" s="14">
        <v>62953.77</v>
      </c>
      <c r="AO358" s="14">
        <v>63105.21</v>
      </c>
      <c r="AP358" s="14">
        <v>67962.960000000006</v>
      </c>
      <c r="AQ358" s="14">
        <v>74624.25</v>
      </c>
      <c r="AR358" s="14">
        <v>84055.51</v>
      </c>
      <c r="AS358" s="14">
        <v>86997.02</v>
      </c>
      <c r="AT358" s="14">
        <v>89245.74</v>
      </c>
      <c r="AU358" s="14">
        <v>91722.06</v>
      </c>
      <c r="AV358" s="14">
        <v>91828.68</v>
      </c>
      <c r="AW358" s="14">
        <v>90985.61</v>
      </c>
      <c r="AX358" s="14">
        <v>90791.61</v>
      </c>
      <c r="AY358" s="14">
        <v>89156.82</v>
      </c>
      <c r="AZ358" s="14">
        <v>86857.24</v>
      </c>
      <c r="BA358" s="14">
        <v>87680.12</v>
      </c>
      <c r="BB358" s="14">
        <v>82036.34</v>
      </c>
      <c r="BC358" s="14">
        <v>70141.899999999994</v>
      </c>
      <c r="BD358" s="14">
        <v>54563.199999999997</v>
      </c>
      <c r="BE358" s="14">
        <v>49214.97</v>
      </c>
      <c r="BF358" s="14">
        <v>89364.69</v>
      </c>
      <c r="BG358" s="14">
        <v>73.044359999999998</v>
      </c>
      <c r="BH358" s="14">
        <v>71.683459999999997</v>
      </c>
      <c r="BI358" s="14">
        <v>70.346770000000006</v>
      </c>
      <c r="BJ358" s="14">
        <v>68.889110000000002</v>
      </c>
      <c r="BK358" s="14">
        <v>68.004040000000003</v>
      </c>
      <c r="BL358" s="14">
        <v>67.112899999999996</v>
      </c>
      <c r="BM358" s="14">
        <v>66.379040000000003</v>
      </c>
      <c r="BN358" s="14">
        <v>67.727819999999994</v>
      </c>
      <c r="BO358" s="14">
        <v>72.260080000000002</v>
      </c>
      <c r="BP358" s="14">
        <v>77.49194</v>
      </c>
      <c r="BQ358" s="14">
        <v>82.012100000000004</v>
      </c>
      <c r="BR358" s="14">
        <v>86.423389999999998</v>
      </c>
      <c r="BS358" s="14">
        <v>90.377009999999999</v>
      </c>
      <c r="BT358" s="14">
        <v>93.413309999999996</v>
      </c>
      <c r="BU358" s="14">
        <v>94.665319999999994</v>
      </c>
      <c r="BV358" s="14">
        <v>94.524190000000004</v>
      </c>
      <c r="BW358" s="14">
        <v>94.129040000000003</v>
      </c>
      <c r="BX358" s="14">
        <v>92.439509999999999</v>
      </c>
      <c r="BY358" s="14">
        <v>89.076610000000002</v>
      </c>
      <c r="BZ358" s="14">
        <v>84.342740000000006</v>
      </c>
      <c r="CA358" s="14">
        <v>80.780240000000006</v>
      </c>
      <c r="CB358" s="14">
        <v>77.875</v>
      </c>
      <c r="CC358" s="14">
        <v>75.574600000000004</v>
      </c>
      <c r="CD358" s="14">
        <v>73.933459999999997</v>
      </c>
      <c r="CE358" s="14">
        <v>81078.55</v>
      </c>
      <c r="CF358" s="14">
        <v>83604.72</v>
      </c>
      <c r="CG358" s="14">
        <v>69769.2</v>
      </c>
      <c r="CH358" s="14">
        <v>58644.7</v>
      </c>
      <c r="CI358" s="14">
        <v>49936.57</v>
      </c>
      <c r="CJ358" s="14">
        <v>49960.26</v>
      </c>
      <c r="CK358" s="14">
        <v>38976.18</v>
      </c>
      <c r="CL358" s="14">
        <v>33475.39</v>
      </c>
      <c r="CM358" s="14">
        <v>42918.09</v>
      </c>
      <c r="CN358" s="14">
        <v>64912.35</v>
      </c>
      <c r="CO358" s="14">
        <v>97787.91</v>
      </c>
      <c r="CP358" s="14">
        <v>111056.9</v>
      </c>
      <c r="CQ358" s="14">
        <v>119330.2</v>
      </c>
      <c r="CR358" s="14">
        <v>123600.8</v>
      </c>
      <c r="CS358" s="14">
        <v>131079.6</v>
      </c>
      <c r="CT358" s="14">
        <v>131795.20000000001</v>
      </c>
      <c r="CU358" s="14">
        <v>116174.7</v>
      </c>
      <c r="CV358" s="14">
        <v>105705.1</v>
      </c>
      <c r="CW358" s="14">
        <v>110333.1</v>
      </c>
      <c r="CX358" s="14">
        <v>138837</v>
      </c>
      <c r="CY358" s="14">
        <v>128586</v>
      </c>
      <c r="CZ358" s="14">
        <v>120097.9</v>
      </c>
      <c r="DA358" s="14">
        <v>99627.27</v>
      </c>
      <c r="DB358" s="14">
        <v>103170.6</v>
      </c>
      <c r="DC358" s="14">
        <v>87984.84</v>
      </c>
      <c r="DD358" s="14">
        <v>16</v>
      </c>
      <c r="DE358" s="14">
        <v>19</v>
      </c>
      <c r="DF358" s="27">
        <f t="shared" ca="1" si="5"/>
        <v>14490.172499999986</v>
      </c>
      <c r="DG358" s="14">
        <v>0</v>
      </c>
      <c r="DH358" s="14"/>
      <c r="DI358" s="14"/>
      <c r="DJ358" s="14"/>
      <c r="DK358" s="14"/>
      <c r="DL358" s="14"/>
      <c r="DM358" s="14"/>
      <c r="DN358" s="14"/>
      <c r="DO358" s="14"/>
      <c r="DP358" s="14"/>
      <c r="DQ358" s="14"/>
      <c r="DR358" s="14"/>
      <c r="DS358" s="14"/>
      <c r="DT358" s="14"/>
      <c r="DU358" s="14"/>
      <c r="DV358" s="14"/>
      <c r="DW358" s="14"/>
      <c r="DX358" s="14"/>
      <c r="DY358" s="14"/>
      <c r="DZ358" s="14"/>
      <c r="EA358" s="14"/>
    </row>
    <row r="359" spans="1:131" x14ac:dyDescent="0.25">
      <c r="A359" s="14" t="s">
        <v>64</v>
      </c>
      <c r="B359" s="14" t="s">
        <v>63</v>
      </c>
      <c r="C359" s="14" t="s">
        <v>63</v>
      </c>
      <c r="D359" s="14" t="s">
        <v>63</v>
      </c>
      <c r="E359" s="14" t="s">
        <v>63</v>
      </c>
      <c r="F359" s="14" t="s">
        <v>128</v>
      </c>
      <c r="G359" s="14" t="s">
        <v>192</v>
      </c>
      <c r="H359" s="1">
        <v>42258</v>
      </c>
      <c r="I359" s="14">
        <v>45345.48</v>
      </c>
      <c r="J359" s="14">
        <v>43373.760000000002</v>
      </c>
      <c r="K359" s="14">
        <v>42473.63</v>
      </c>
      <c r="L359" s="14">
        <v>42796.97</v>
      </c>
      <c r="M359" s="14">
        <v>45682.5</v>
      </c>
      <c r="N359" s="14">
        <v>50871.75</v>
      </c>
      <c r="O359" s="14">
        <v>61008.89</v>
      </c>
      <c r="P359" s="14">
        <v>61458.49</v>
      </c>
      <c r="Q359" s="14">
        <v>65520.77</v>
      </c>
      <c r="R359" s="14">
        <v>72866.289999999994</v>
      </c>
      <c r="S359" s="14">
        <v>78842.61</v>
      </c>
      <c r="T359" s="14">
        <v>82367.7</v>
      </c>
      <c r="U359" s="14">
        <v>84193.51</v>
      </c>
      <c r="V359" s="14">
        <v>85351.47</v>
      </c>
      <c r="W359" s="14">
        <v>82621.039999999994</v>
      </c>
      <c r="X359" s="14">
        <v>72303.83</v>
      </c>
      <c r="Y359" s="14">
        <v>73235.039999999994</v>
      </c>
      <c r="Z359" s="14">
        <v>71680.240000000005</v>
      </c>
      <c r="AA359" s="14">
        <v>70487.740000000005</v>
      </c>
      <c r="AB359" s="14">
        <v>81357.62</v>
      </c>
      <c r="AC359" s="14">
        <v>79556.78</v>
      </c>
      <c r="AD359" s="14">
        <v>70018.399999999994</v>
      </c>
      <c r="AE359" s="14">
        <v>53919.12</v>
      </c>
      <c r="AF359" s="14">
        <v>46190.59</v>
      </c>
      <c r="AG359" s="14">
        <v>71926.710000000006</v>
      </c>
      <c r="AH359" s="14">
        <v>45296.99</v>
      </c>
      <c r="AI359" s="14">
        <v>43199.71</v>
      </c>
      <c r="AJ359" s="14">
        <v>42486.65</v>
      </c>
      <c r="AK359" s="14">
        <v>43108.800000000003</v>
      </c>
      <c r="AL359" s="14">
        <v>46089.55</v>
      </c>
      <c r="AM359" s="14">
        <v>51092.91</v>
      </c>
      <c r="AN359" s="14">
        <v>61166.400000000001</v>
      </c>
      <c r="AO359" s="14">
        <v>61041.08</v>
      </c>
      <c r="AP359" s="14">
        <v>65053.04</v>
      </c>
      <c r="AQ359" s="14">
        <v>72885.710000000006</v>
      </c>
      <c r="AR359" s="14">
        <v>78463.899999999994</v>
      </c>
      <c r="AS359" s="14">
        <v>81932.41</v>
      </c>
      <c r="AT359" s="14">
        <v>83675.56</v>
      </c>
      <c r="AU359" s="14">
        <v>85346.38</v>
      </c>
      <c r="AV359" s="14">
        <v>85388.13</v>
      </c>
      <c r="AW359" s="14">
        <v>86098.05</v>
      </c>
      <c r="AX359" s="14">
        <v>86046.77</v>
      </c>
      <c r="AY359" s="14">
        <v>84565.38</v>
      </c>
      <c r="AZ359" s="14">
        <v>82275.53</v>
      </c>
      <c r="BA359" s="14">
        <v>82341.77</v>
      </c>
      <c r="BB359" s="14">
        <v>79061.53</v>
      </c>
      <c r="BC359" s="14">
        <v>69926.34</v>
      </c>
      <c r="BD359" s="14">
        <v>53753.68</v>
      </c>
      <c r="BE359" s="14">
        <v>46236.68</v>
      </c>
      <c r="BF359" s="14">
        <v>84694.9</v>
      </c>
      <c r="BG359" s="14">
        <v>72.288380000000004</v>
      </c>
      <c r="BH359" s="14">
        <v>71.068470000000005</v>
      </c>
      <c r="BI359" s="14">
        <v>69.690870000000004</v>
      </c>
      <c r="BJ359" s="14">
        <v>68.574690000000004</v>
      </c>
      <c r="BK359" s="14">
        <v>67.620329999999996</v>
      </c>
      <c r="BL359" s="14">
        <v>67.443979999999996</v>
      </c>
      <c r="BM359" s="14">
        <v>67.016589999999994</v>
      </c>
      <c r="BN359" s="14">
        <v>67.269710000000003</v>
      </c>
      <c r="BO359" s="14">
        <v>70.066389999999998</v>
      </c>
      <c r="BP359" s="14">
        <v>74.217839999999995</v>
      </c>
      <c r="BQ359" s="14">
        <v>78.48133</v>
      </c>
      <c r="BR359" s="14">
        <v>81.966800000000006</v>
      </c>
      <c r="BS359" s="14">
        <v>85.995850000000004</v>
      </c>
      <c r="BT359" s="14">
        <v>88.956429999999997</v>
      </c>
      <c r="BU359" s="14">
        <v>90.373440000000002</v>
      </c>
      <c r="BV359" s="14">
        <v>91.593360000000004</v>
      </c>
      <c r="BW359" s="14">
        <v>91.139009999999999</v>
      </c>
      <c r="BX359" s="14">
        <v>89.433610000000002</v>
      </c>
      <c r="BY359" s="14">
        <v>85.661829999999995</v>
      </c>
      <c r="BZ359" s="14">
        <v>81.257260000000002</v>
      </c>
      <c r="CA359" s="14">
        <v>77.778009999999995</v>
      </c>
      <c r="CB359" s="14">
        <v>74.987549999999999</v>
      </c>
      <c r="CC359" s="14">
        <v>72.657679999999999</v>
      </c>
      <c r="CD359" s="14">
        <v>70.846469999999997</v>
      </c>
      <c r="CE359" s="14">
        <v>90527.84</v>
      </c>
      <c r="CF359" s="14">
        <v>93019.98</v>
      </c>
      <c r="CG359" s="14">
        <v>93618.17</v>
      </c>
      <c r="CH359" s="14">
        <v>71800.990000000005</v>
      </c>
      <c r="CI359" s="14">
        <v>50706.2</v>
      </c>
      <c r="CJ359" s="14">
        <v>45745.95</v>
      </c>
      <c r="CK359" s="14">
        <v>38795.71</v>
      </c>
      <c r="CL359" s="14">
        <v>29754.06</v>
      </c>
      <c r="CM359" s="14">
        <v>34649.08</v>
      </c>
      <c r="CN359" s="14">
        <v>58875.05</v>
      </c>
      <c r="CO359" s="14">
        <v>83043.81</v>
      </c>
      <c r="CP359" s="14">
        <v>92802.66</v>
      </c>
      <c r="CQ359" s="14">
        <v>107760.8</v>
      </c>
      <c r="CR359" s="14">
        <v>135512.29999999999</v>
      </c>
      <c r="CS359" s="14">
        <v>154359.20000000001</v>
      </c>
      <c r="CT359" s="14">
        <v>155226.6</v>
      </c>
      <c r="CU359" s="14">
        <v>144942.79999999999</v>
      </c>
      <c r="CV359" s="14">
        <v>134447</v>
      </c>
      <c r="CW359" s="14">
        <v>97991.76</v>
      </c>
      <c r="CX359" s="14">
        <v>94186.04</v>
      </c>
      <c r="CY359" s="14">
        <v>110923.6</v>
      </c>
      <c r="CZ359" s="14">
        <v>106034.3</v>
      </c>
      <c r="DA359" s="14">
        <v>82975.27</v>
      </c>
      <c r="DB359" s="14">
        <v>83143.039999999994</v>
      </c>
      <c r="DC359" s="14">
        <v>114860.8</v>
      </c>
      <c r="DD359" s="14">
        <v>16</v>
      </c>
      <c r="DE359" s="14">
        <v>19</v>
      </c>
      <c r="DF359" s="27">
        <f t="shared" ca="1" si="5"/>
        <v>13597.87000000001</v>
      </c>
      <c r="DG359" s="14">
        <v>0</v>
      </c>
      <c r="DH359" s="14"/>
      <c r="DI359" s="14"/>
      <c r="DJ359" s="14"/>
      <c r="DK359" s="14"/>
      <c r="DL359" s="14"/>
      <c r="DM359" s="14"/>
      <c r="DN359" s="14"/>
      <c r="DO359" s="14"/>
      <c r="DP359" s="14"/>
      <c r="DQ359" s="14"/>
      <c r="DR359" s="14"/>
      <c r="DS359" s="14"/>
      <c r="DT359" s="14"/>
      <c r="DU359" s="14"/>
      <c r="DV359" s="14"/>
      <c r="DW359" s="14"/>
      <c r="DX359" s="14"/>
      <c r="DY359" s="14"/>
      <c r="DZ359" s="14"/>
      <c r="EA359" s="14"/>
    </row>
    <row r="360" spans="1:131" x14ac:dyDescent="0.25">
      <c r="A360" s="14" t="s">
        <v>64</v>
      </c>
      <c r="B360" s="14" t="s">
        <v>63</v>
      </c>
      <c r="C360" s="14" t="s">
        <v>63</v>
      </c>
      <c r="D360" s="14" t="s">
        <v>63</v>
      </c>
      <c r="E360" s="14" t="s">
        <v>63</v>
      </c>
      <c r="F360" s="14" t="s">
        <v>128</v>
      </c>
      <c r="G360" s="14" t="s">
        <v>192</v>
      </c>
      <c r="H360" s="1" t="s">
        <v>181</v>
      </c>
      <c r="I360" s="14">
        <v>41503.870000000003</v>
      </c>
      <c r="J360" s="14">
        <v>40149.949999999997</v>
      </c>
      <c r="K360" s="14">
        <v>39301.160000000003</v>
      </c>
      <c r="L360" s="14">
        <v>39640.07</v>
      </c>
      <c r="M360" s="14">
        <v>42426.73</v>
      </c>
      <c r="N360" s="14">
        <v>45593.41</v>
      </c>
      <c r="O360" s="14">
        <v>53806.12</v>
      </c>
      <c r="P360" s="14">
        <v>56631.32</v>
      </c>
      <c r="Q360" s="14">
        <v>61164.83</v>
      </c>
      <c r="R360" s="14">
        <v>66739.59</v>
      </c>
      <c r="S360" s="14">
        <v>75274.3</v>
      </c>
      <c r="T360" s="14">
        <v>78184.83</v>
      </c>
      <c r="U360" s="14">
        <v>79590.350000000006</v>
      </c>
      <c r="V360" s="14">
        <v>80138.720000000001</v>
      </c>
      <c r="W360" s="14">
        <v>76494.97</v>
      </c>
      <c r="X360" s="14">
        <v>65815.69</v>
      </c>
      <c r="Y360" s="14">
        <v>65747.820000000007</v>
      </c>
      <c r="Z360" s="14">
        <v>64725.75</v>
      </c>
      <c r="AA360" s="14">
        <v>63768.73</v>
      </c>
      <c r="AB360" s="14">
        <v>72894.600000000006</v>
      </c>
      <c r="AC360" s="14">
        <v>73172.820000000007</v>
      </c>
      <c r="AD360" s="14">
        <v>63933.78</v>
      </c>
      <c r="AE360" s="14">
        <v>49810.2</v>
      </c>
      <c r="AF360" s="14">
        <v>44905.919999999998</v>
      </c>
      <c r="AG360" s="14">
        <v>65014.5</v>
      </c>
      <c r="AH360" s="14">
        <v>41584.86</v>
      </c>
      <c r="AI360" s="14">
        <v>40155.86</v>
      </c>
      <c r="AJ360" s="14">
        <v>39466.660000000003</v>
      </c>
      <c r="AK360" s="14">
        <v>39823.51</v>
      </c>
      <c r="AL360" s="14">
        <v>42767.38</v>
      </c>
      <c r="AM360" s="14">
        <v>45958.91</v>
      </c>
      <c r="AN360" s="14">
        <v>54025.64</v>
      </c>
      <c r="AO360" s="14">
        <v>56186.18</v>
      </c>
      <c r="AP360" s="14">
        <v>60730.76</v>
      </c>
      <c r="AQ360" s="14">
        <v>66514.59</v>
      </c>
      <c r="AR360" s="14">
        <v>74597.990000000005</v>
      </c>
      <c r="AS360" s="14">
        <v>77424.800000000003</v>
      </c>
      <c r="AT360" s="14">
        <v>79211.78</v>
      </c>
      <c r="AU360" s="14">
        <v>81224.97</v>
      </c>
      <c r="AV360" s="14">
        <v>82080.100000000006</v>
      </c>
      <c r="AW360" s="14">
        <v>82386.53</v>
      </c>
      <c r="AX360" s="14">
        <v>81932.479999999996</v>
      </c>
      <c r="AY360" s="14">
        <v>80702.509999999995</v>
      </c>
      <c r="AZ360" s="14">
        <v>78754.33</v>
      </c>
      <c r="BA360" s="14">
        <v>76818.460000000006</v>
      </c>
      <c r="BB360" s="14">
        <v>73789.100000000006</v>
      </c>
      <c r="BC360" s="14">
        <v>64612.18</v>
      </c>
      <c r="BD360" s="14">
        <v>50425.82</v>
      </c>
      <c r="BE360" s="14">
        <v>45608.42</v>
      </c>
      <c r="BF360" s="14">
        <v>80915.09</v>
      </c>
      <c r="BG360" s="14">
        <v>71.543670000000006</v>
      </c>
      <c r="BH360" s="14">
        <v>70.195329999999998</v>
      </c>
      <c r="BI360" s="14">
        <v>68.852969999999999</v>
      </c>
      <c r="BJ360" s="14">
        <v>67.635490000000004</v>
      </c>
      <c r="BK360" s="14">
        <v>66.665809999999993</v>
      </c>
      <c r="BL360" s="14">
        <v>65.862430000000003</v>
      </c>
      <c r="BM360" s="14">
        <v>65.889250000000004</v>
      </c>
      <c r="BN360" s="14">
        <v>68.103020000000001</v>
      </c>
      <c r="BO360" s="14">
        <v>71.819360000000003</v>
      </c>
      <c r="BP360" s="14">
        <v>75.822199999999995</v>
      </c>
      <c r="BQ360" s="14">
        <v>79.812839999999994</v>
      </c>
      <c r="BR360" s="14">
        <v>83.39819</v>
      </c>
      <c r="BS360" s="14">
        <v>86.502039999999994</v>
      </c>
      <c r="BT360" s="14">
        <v>89.007459999999995</v>
      </c>
      <c r="BU360" s="14">
        <v>90.454170000000005</v>
      </c>
      <c r="BV360" s="14">
        <v>91.083600000000004</v>
      </c>
      <c r="BW360" s="14">
        <v>90.692830000000001</v>
      </c>
      <c r="BX360" s="14">
        <v>89.343770000000006</v>
      </c>
      <c r="BY360" s="14">
        <v>86.841250000000002</v>
      </c>
      <c r="BZ360" s="14">
        <v>83.074150000000003</v>
      </c>
      <c r="CA360" s="14">
        <v>79.134159999999994</v>
      </c>
      <c r="CB360" s="14">
        <v>76.330950000000001</v>
      </c>
      <c r="CC360" s="14">
        <v>74.122190000000003</v>
      </c>
      <c r="CD360" s="14">
        <v>72.56841</v>
      </c>
      <c r="CE360" s="14">
        <v>5374.509</v>
      </c>
      <c r="CF360" s="14">
        <v>5416.0360000000001</v>
      </c>
      <c r="CG360" s="14">
        <v>4843.3209999999999</v>
      </c>
      <c r="CH360" s="14">
        <v>4286.8530000000001</v>
      </c>
      <c r="CI360" s="14">
        <v>3661.3510000000001</v>
      </c>
      <c r="CJ360" s="14">
        <v>2676.2759999999998</v>
      </c>
      <c r="CK360" s="14">
        <v>2189.953</v>
      </c>
      <c r="CL360" s="14">
        <v>2051.1990000000001</v>
      </c>
      <c r="CM360" s="14">
        <v>2902.2020000000002</v>
      </c>
      <c r="CN360" s="14">
        <v>4267.7929999999997</v>
      </c>
      <c r="CO360" s="14">
        <v>6178.3370000000004</v>
      </c>
      <c r="CP360" s="14">
        <v>6794.6469999999999</v>
      </c>
      <c r="CQ360" s="14">
        <v>7577.3590000000004</v>
      </c>
      <c r="CR360" s="14">
        <v>8364.4500000000007</v>
      </c>
      <c r="CS360" s="14">
        <v>8277.6309999999994</v>
      </c>
      <c r="CT360" s="14">
        <v>7909.585</v>
      </c>
      <c r="CU360" s="14">
        <v>7399.3159999999998</v>
      </c>
      <c r="CV360" s="14">
        <v>7112.3789999999999</v>
      </c>
      <c r="CW360" s="14">
        <v>7193.9880000000003</v>
      </c>
      <c r="CX360" s="14">
        <v>8222.6470000000008</v>
      </c>
      <c r="CY360" s="14">
        <v>8831.1630000000005</v>
      </c>
      <c r="CZ360" s="14">
        <v>8427.5529999999999</v>
      </c>
      <c r="DA360" s="14">
        <v>7289.1270000000004</v>
      </c>
      <c r="DB360" s="14">
        <v>7265.54</v>
      </c>
      <c r="DC360" s="14">
        <v>6168.7259999999997</v>
      </c>
      <c r="DD360" s="14">
        <v>16</v>
      </c>
      <c r="DE360" s="14">
        <v>19</v>
      </c>
      <c r="DF360" s="27">
        <f t="shared" ca="1" si="5"/>
        <v>16760.907499999994</v>
      </c>
      <c r="DG360" s="14">
        <v>0</v>
      </c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4"/>
      <c r="DS360" s="14"/>
      <c r="DT360" s="14"/>
      <c r="DU360" s="14"/>
      <c r="DV360" s="14"/>
      <c r="DW360" s="14"/>
      <c r="DX360" s="14"/>
      <c r="DY360" s="14"/>
      <c r="DZ360" s="14"/>
      <c r="EA360" s="14"/>
    </row>
    <row r="361" spans="1:131" x14ac:dyDescent="0.25">
      <c r="A361" s="14" t="s">
        <v>64</v>
      </c>
      <c r="B361" s="14" t="s">
        <v>63</v>
      </c>
      <c r="C361" s="14" t="s">
        <v>63</v>
      </c>
      <c r="D361" s="14" t="s">
        <v>63</v>
      </c>
      <c r="E361" s="14" t="s">
        <v>63</v>
      </c>
      <c r="F361" s="14" t="s">
        <v>63</v>
      </c>
      <c r="G361" s="14" t="s">
        <v>191</v>
      </c>
      <c r="H361" s="1">
        <v>42167</v>
      </c>
      <c r="I361" s="14">
        <v>60580.89</v>
      </c>
      <c r="J361" s="14">
        <v>59401.36</v>
      </c>
      <c r="K361" s="14">
        <v>57722.239999999998</v>
      </c>
      <c r="L361" s="14">
        <v>57371.59</v>
      </c>
      <c r="M361" s="14">
        <v>58777.81</v>
      </c>
      <c r="N361" s="14">
        <v>62877.11</v>
      </c>
      <c r="O361" s="14">
        <v>67021.960000000006</v>
      </c>
      <c r="P361" s="14">
        <v>69829.5</v>
      </c>
      <c r="Q361" s="14">
        <v>71709.5</v>
      </c>
      <c r="R361" s="14">
        <v>73554.929999999993</v>
      </c>
      <c r="S361" s="14">
        <v>75654.710000000006</v>
      </c>
      <c r="T361" s="14">
        <v>76718.73</v>
      </c>
      <c r="U361" s="14">
        <v>77655.37</v>
      </c>
      <c r="V361" s="14">
        <v>77945.039999999994</v>
      </c>
      <c r="W361" s="14">
        <v>72396.740000000005</v>
      </c>
      <c r="X361" s="14">
        <v>61674.07</v>
      </c>
      <c r="Y361" s="14">
        <v>61358.57</v>
      </c>
      <c r="Z361" s="14">
        <v>57583.15</v>
      </c>
      <c r="AA361" s="14">
        <v>56272.53</v>
      </c>
      <c r="AB361" s="14">
        <v>60445.57</v>
      </c>
      <c r="AC361" s="14">
        <v>63677.98</v>
      </c>
      <c r="AD361" s="14">
        <v>61299.01</v>
      </c>
      <c r="AE361" s="14">
        <v>57924.73</v>
      </c>
      <c r="AF361" s="14">
        <v>55379.67</v>
      </c>
      <c r="AG361" s="14">
        <v>59222.080000000002</v>
      </c>
      <c r="AH361" s="14">
        <v>60384.42</v>
      </c>
      <c r="AI361" s="14">
        <v>59111.3</v>
      </c>
      <c r="AJ361" s="14">
        <v>57750.39</v>
      </c>
      <c r="AK361" s="14">
        <v>57921.16</v>
      </c>
      <c r="AL361" s="14">
        <v>59354.91</v>
      </c>
      <c r="AM361" s="14">
        <v>62917.21</v>
      </c>
      <c r="AN361" s="14">
        <v>66915.66</v>
      </c>
      <c r="AO361" s="14">
        <v>69838.720000000001</v>
      </c>
      <c r="AP361" s="14">
        <v>71768.38</v>
      </c>
      <c r="AQ361" s="14">
        <v>72957</v>
      </c>
      <c r="AR361" s="14">
        <v>74381.39</v>
      </c>
      <c r="AS361" s="14">
        <v>76425.14</v>
      </c>
      <c r="AT361" s="14">
        <v>77159.960000000006</v>
      </c>
      <c r="AU361" s="14">
        <v>78554.98</v>
      </c>
      <c r="AV361" s="14">
        <v>76279.58</v>
      </c>
      <c r="AW361" s="14">
        <v>74295.3</v>
      </c>
      <c r="AX361" s="14">
        <v>73450.98</v>
      </c>
      <c r="AY361" s="14">
        <v>69520.02</v>
      </c>
      <c r="AZ361" s="14">
        <v>66536.41</v>
      </c>
      <c r="BA361" s="14">
        <v>62968.44</v>
      </c>
      <c r="BB361" s="14">
        <v>63741.97</v>
      </c>
      <c r="BC361" s="14">
        <v>61315.12</v>
      </c>
      <c r="BD361" s="14">
        <v>57973.01</v>
      </c>
      <c r="BE361" s="14">
        <v>55921.85</v>
      </c>
      <c r="BF361" s="14">
        <v>70989.8</v>
      </c>
      <c r="BG361" s="14">
        <v>68.105879999999999</v>
      </c>
      <c r="BH361" s="14">
        <v>67.070589999999996</v>
      </c>
      <c r="BI361" s="14">
        <v>65.870590000000007</v>
      </c>
      <c r="BJ361" s="14">
        <v>64.676469999999995</v>
      </c>
      <c r="BK361" s="14">
        <v>63.885300000000001</v>
      </c>
      <c r="BL361" s="14">
        <v>63.344119999999997</v>
      </c>
      <c r="BM361" s="14">
        <v>63.941180000000003</v>
      </c>
      <c r="BN361" s="14">
        <v>66.279409999999999</v>
      </c>
      <c r="BO361" s="14">
        <v>69.773529999999994</v>
      </c>
      <c r="BP361" s="14">
        <v>73.7</v>
      </c>
      <c r="BQ361" s="14">
        <v>77.535290000000003</v>
      </c>
      <c r="BR361" s="14">
        <v>81.176469999999995</v>
      </c>
      <c r="BS361" s="14">
        <v>84.023529999999994</v>
      </c>
      <c r="BT361" s="14">
        <v>85.68235</v>
      </c>
      <c r="BU361" s="14">
        <v>87.052940000000007</v>
      </c>
      <c r="BV361" s="14">
        <v>88.197059999999993</v>
      </c>
      <c r="BW361" s="14">
        <v>88.532359999999997</v>
      </c>
      <c r="BX361" s="14">
        <v>87.973529999999997</v>
      </c>
      <c r="BY361" s="14">
        <v>85.761759999999995</v>
      </c>
      <c r="BZ361" s="14">
        <v>82.591179999999994</v>
      </c>
      <c r="CA361" s="14">
        <v>78.238240000000005</v>
      </c>
      <c r="CB361" s="14">
        <v>75.42353</v>
      </c>
      <c r="CC361" s="14">
        <v>73.194109999999995</v>
      </c>
      <c r="CD361" s="14">
        <v>71.588229999999996</v>
      </c>
      <c r="CE361" s="14">
        <v>238811</v>
      </c>
      <c r="CF361" s="14">
        <v>215123.6</v>
      </c>
      <c r="CG361" s="14">
        <v>196673.5</v>
      </c>
      <c r="CH361" s="14">
        <v>184243.9</v>
      </c>
      <c r="CI361" s="14">
        <v>124373.9</v>
      </c>
      <c r="CJ361" s="14">
        <v>72155.92</v>
      </c>
      <c r="CK361" s="14">
        <v>57486.1</v>
      </c>
      <c r="CL361" s="14">
        <v>54869.01</v>
      </c>
      <c r="CM361" s="14">
        <v>74726.59</v>
      </c>
      <c r="CN361" s="14">
        <v>141734.9</v>
      </c>
      <c r="CO361" s="14">
        <v>201665.2</v>
      </c>
      <c r="CP361" s="14">
        <v>264297.90000000002</v>
      </c>
      <c r="CQ361" s="14">
        <v>303209.59999999998</v>
      </c>
      <c r="CR361" s="14">
        <v>326427.5</v>
      </c>
      <c r="CS361" s="14">
        <v>345894.9</v>
      </c>
      <c r="CT361" s="14">
        <v>373012.5</v>
      </c>
      <c r="CU361" s="14">
        <v>382525.5</v>
      </c>
      <c r="CV361" s="14">
        <v>395055.6</v>
      </c>
      <c r="CW361" s="14">
        <v>367821.8</v>
      </c>
      <c r="CX361" s="14">
        <v>310620.7</v>
      </c>
      <c r="CY361" s="14">
        <v>292457.8</v>
      </c>
      <c r="CZ361" s="14">
        <v>302647.59999999998</v>
      </c>
      <c r="DA361" s="14">
        <v>310421.59999999998</v>
      </c>
      <c r="DB361" s="14">
        <v>321216.3</v>
      </c>
      <c r="DC361" s="14">
        <v>321622.5</v>
      </c>
      <c r="DD361" s="14">
        <v>16</v>
      </c>
      <c r="DE361" s="14">
        <v>19</v>
      </c>
      <c r="DF361" s="27">
        <f t="shared" ca="1" si="5"/>
        <v>14164.39</v>
      </c>
      <c r="DG361" s="14">
        <v>0</v>
      </c>
      <c r="DH361" s="14"/>
      <c r="DI361" s="14"/>
      <c r="DJ361" s="14"/>
      <c r="DK361" s="14"/>
      <c r="DL361" s="14"/>
      <c r="DM361" s="14"/>
      <c r="DN361" s="14"/>
      <c r="DO361" s="14"/>
      <c r="DP361" s="14"/>
      <c r="DQ361" s="14"/>
      <c r="DR361" s="14"/>
      <c r="DS361" s="14"/>
      <c r="DT361" s="14"/>
      <c r="DU361" s="14"/>
      <c r="DV361" s="14"/>
      <c r="DW361" s="14"/>
      <c r="DX361" s="14"/>
      <c r="DY361" s="14"/>
      <c r="DZ361" s="14"/>
      <c r="EA361" s="14"/>
    </row>
    <row r="362" spans="1:131" x14ac:dyDescent="0.25">
      <c r="A362" s="14" t="s">
        <v>64</v>
      </c>
      <c r="B362" s="14" t="s">
        <v>63</v>
      </c>
      <c r="C362" s="14" t="s">
        <v>63</v>
      </c>
      <c r="D362" s="14" t="s">
        <v>63</v>
      </c>
      <c r="E362" s="14" t="s">
        <v>63</v>
      </c>
      <c r="F362" s="14" t="s">
        <v>63</v>
      </c>
      <c r="G362" s="14" t="s">
        <v>191</v>
      </c>
      <c r="H362" s="1">
        <v>42180</v>
      </c>
      <c r="I362" s="14">
        <v>59564.72</v>
      </c>
      <c r="J362" s="14">
        <v>57324.7</v>
      </c>
      <c r="K362" s="14">
        <v>55992.62</v>
      </c>
      <c r="L362" s="14">
        <v>55249.39</v>
      </c>
      <c r="M362" s="14">
        <v>55949.37</v>
      </c>
      <c r="N362" s="14">
        <v>58606.92</v>
      </c>
      <c r="O362" s="14">
        <v>61893.02</v>
      </c>
      <c r="P362" s="14">
        <v>65678.95</v>
      </c>
      <c r="Q362" s="14">
        <v>69827.34</v>
      </c>
      <c r="R362" s="14">
        <v>76286.929999999993</v>
      </c>
      <c r="S362" s="14">
        <v>77770.789999999994</v>
      </c>
      <c r="T362" s="14">
        <v>79335.42</v>
      </c>
      <c r="U362" s="14">
        <v>79310.34</v>
      </c>
      <c r="V362" s="14">
        <v>78368.179999999993</v>
      </c>
      <c r="W362" s="14">
        <v>74964.179999999993</v>
      </c>
      <c r="X362" s="14">
        <v>63334.2</v>
      </c>
      <c r="Y362" s="14">
        <v>62258.93</v>
      </c>
      <c r="Z362" s="14">
        <v>60236.59</v>
      </c>
      <c r="AA362" s="14">
        <v>58158.96</v>
      </c>
      <c r="AB362" s="14">
        <v>65956.06</v>
      </c>
      <c r="AC362" s="14">
        <v>69067.83</v>
      </c>
      <c r="AD362" s="14">
        <v>66637.83</v>
      </c>
      <c r="AE362" s="14">
        <v>63166.07</v>
      </c>
      <c r="AF362" s="14">
        <v>60626.07</v>
      </c>
      <c r="AG362" s="14">
        <v>60997.17</v>
      </c>
      <c r="AH362" s="14">
        <v>59438.29</v>
      </c>
      <c r="AI362" s="14">
        <v>57140.97</v>
      </c>
      <c r="AJ362" s="14">
        <v>56106</v>
      </c>
      <c r="AK362" s="14">
        <v>55752.29</v>
      </c>
      <c r="AL362" s="14">
        <v>56392.160000000003</v>
      </c>
      <c r="AM362" s="14">
        <v>58516.73</v>
      </c>
      <c r="AN362" s="14">
        <v>61713.74</v>
      </c>
      <c r="AO362" s="14">
        <v>65709.06</v>
      </c>
      <c r="AP362" s="14">
        <v>69993.34</v>
      </c>
      <c r="AQ362" s="14">
        <v>75891.95</v>
      </c>
      <c r="AR362" s="14">
        <v>76698.039999999994</v>
      </c>
      <c r="AS362" s="14">
        <v>79110.59</v>
      </c>
      <c r="AT362" s="14">
        <v>78986.17</v>
      </c>
      <c r="AU362" s="14">
        <v>79014.84</v>
      </c>
      <c r="AV362" s="14">
        <v>78648.27</v>
      </c>
      <c r="AW362" s="14">
        <v>75190.39</v>
      </c>
      <c r="AX362" s="14">
        <v>73751.520000000004</v>
      </c>
      <c r="AY362" s="14">
        <v>71538.95</v>
      </c>
      <c r="AZ362" s="14">
        <v>67776.63</v>
      </c>
      <c r="BA362" s="14">
        <v>68332.03</v>
      </c>
      <c r="BB362" s="14">
        <v>69364.77</v>
      </c>
      <c r="BC362" s="14">
        <v>67040.539999999994</v>
      </c>
      <c r="BD362" s="14">
        <v>63535.54</v>
      </c>
      <c r="BE362" s="14">
        <v>61468.97</v>
      </c>
      <c r="BF362" s="14">
        <v>72062.8</v>
      </c>
      <c r="BG362" s="14">
        <v>68.753010000000003</v>
      </c>
      <c r="BH362" s="14">
        <v>67.78313</v>
      </c>
      <c r="BI362" s="14">
        <v>66.828320000000005</v>
      </c>
      <c r="BJ362" s="14">
        <v>65.487949999999998</v>
      </c>
      <c r="BK362" s="14">
        <v>64.695790000000002</v>
      </c>
      <c r="BL362" s="14">
        <v>64.246989999999997</v>
      </c>
      <c r="BM362" s="14">
        <v>64.662649999999999</v>
      </c>
      <c r="BN362" s="14">
        <v>67.861440000000002</v>
      </c>
      <c r="BO362" s="14">
        <v>71.912649999999999</v>
      </c>
      <c r="BP362" s="14">
        <v>76.069270000000003</v>
      </c>
      <c r="BQ362" s="14">
        <v>79.737949999999998</v>
      </c>
      <c r="BR362" s="14">
        <v>83.117469999999997</v>
      </c>
      <c r="BS362" s="14">
        <v>86.400599999999997</v>
      </c>
      <c r="BT362" s="14">
        <v>88.807230000000004</v>
      </c>
      <c r="BU362" s="14">
        <v>90.325299999999999</v>
      </c>
      <c r="BV362" s="14">
        <v>91.060239999999993</v>
      </c>
      <c r="BW362" s="14">
        <v>90.918679999999995</v>
      </c>
      <c r="BX362" s="14">
        <v>89.96687</v>
      </c>
      <c r="BY362" s="14">
        <v>88.204819999999998</v>
      </c>
      <c r="BZ362" s="14">
        <v>84.590360000000004</v>
      </c>
      <c r="CA362" s="14">
        <v>80.219880000000003</v>
      </c>
      <c r="CB362" s="14">
        <v>77.310239999999993</v>
      </c>
      <c r="CC362" s="14">
        <v>75.153620000000004</v>
      </c>
      <c r="CD362" s="14">
        <v>73.509029999999996</v>
      </c>
      <c r="CE362" s="14">
        <v>215469.6</v>
      </c>
      <c r="CF362" s="14">
        <v>197888.3</v>
      </c>
      <c r="CG362" s="14">
        <v>182218.5</v>
      </c>
      <c r="CH362" s="14">
        <v>162691.5</v>
      </c>
      <c r="CI362" s="14">
        <v>115843</v>
      </c>
      <c r="CJ362" s="14">
        <v>66146.66</v>
      </c>
      <c r="CK362" s="14">
        <v>52675.75</v>
      </c>
      <c r="CL362" s="14">
        <v>50086.64</v>
      </c>
      <c r="CM362" s="14">
        <v>67072.570000000007</v>
      </c>
      <c r="CN362" s="14">
        <v>128284</v>
      </c>
      <c r="CO362" s="14">
        <v>181775.6</v>
      </c>
      <c r="CP362" s="14">
        <v>238193.6</v>
      </c>
      <c r="CQ362" s="14">
        <v>269065.09999999998</v>
      </c>
      <c r="CR362" s="14">
        <v>286812.59999999998</v>
      </c>
      <c r="CS362" s="14">
        <v>302524.3</v>
      </c>
      <c r="CT362" s="14">
        <v>326822.59999999998</v>
      </c>
      <c r="CU362" s="14">
        <v>333813.3</v>
      </c>
      <c r="CV362" s="14">
        <v>355199.6</v>
      </c>
      <c r="CW362" s="14">
        <v>335181.7</v>
      </c>
      <c r="CX362" s="14">
        <v>286805.09999999998</v>
      </c>
      <c r="CY362" s="14">
        <v>273294.59999999998</v>
      </c>
      <c r="CZ362" s="14">
        <v>281905.90000000002</v>
      </c>
      <c r="DA362" s="14">
        <v>286175.40000000002</v>
      </c>
      <c r="DB362" s="14">
        <v>294297.2</v>
      </c>
      <c r="DC362" s="14">
        <v>287646.8</v>
      </c>
      <c r="DD362" s="14">
        <v>16</v>
      </c>
      <c r="DE362" s="14">
        <v>19</v>
      </c>
      <c r="DF362" s="27">
        <f t="shared" ca="1" si="5"/>
        <v>13785.112500000003</v>
      </c>
      <c r="DG362" s="14">
        <v>0</v>
      </c>
      <c r="DH362" s="14"/>
      <c r="DI362" s="14"/>
      <c r="DJ362" s="14"/>
      <c r="DK362" s="14"/>
      <c r="DL362" s="14"/>
      <c r="DM362" s="14"/>
      <c r="DN362" s="14"/>
      <c r="DO362" s="14"/>
      <c r="DP362" s="14"/>
      <c r="DQ362" s="14"/>
      <c r="DR362" s="14"/>
      <c r="DS362" s="14"/>
      <c r="DT362" s="14"/>
      <c r="DU362" s="14"/>
      <c r="DV362" s="14"/>
      <c r="DW362" s="14"/>
      <c r="DX362" s="14"/>
      <c r="DY362" s="14"/>
      <c r="DZ362" s="14"/>
      <c r="EA362" s="14"/>
    </row>
    <row r="363" spans="1:131" x14ac:dyDescent="0.25">
      <c r="A363" s="14" t="s">
        <v>64</v>
      </c>
      <c r="B363" s="14" t="s">
        <v>63</v>
      </c>
      <c r="C363" s="14" t="s">
        <v>63</v>
      </c>
      <c r="D363" s="14" t="s">
        <v>63</v>
      </c>
      <c r="E363" s="14" t="s">
        <v>63</v>
      </c>
      <c r="F363" s="14" t="s">
        <v>63</v>
      </c>
      <c r="G363" s="14" t="s">
        <v>191</v>
      </c>
      <c r="H363" s="1">
        <v>42181</v>
      </c>
      <c r="I363" s="14">
        <v>60828.08</v>
      </c>
      <c r="J363" s="14">
        <v>58997.25</v>
      </c>
      <c r="K363" s="14">
        <v>57034.44</v>
      </c>
      <c r="L363" s="14">
        <v>56684.58</v>
      </c>
      <c r="M363" s="14">
        <v>57683.14</v>
      </c>
      <c r="N363" s="14">
        <v>60643.53</v>
      </c>
      <c r="O363" s="14">
        <v>64461.03</v>
      </c>
      <c r="P363" s="14">
        <v>67701.06</v>
      </c>
      <c r="Q363" s="14">
        <v>69968.25</v>
      </c>
      <c r="R363" s="14">
        <v>72405.679999999993</v>
      </c>
      <c r="S363" s="14">
        <v>75466.62</v>
      </c>
      <c r="T363" s="14">
        <v>76879.360000000001</v>
      </c>
      <c r="U363" s="14">
        <v>77789.94</v>
      </c>
      <c r="V363" s="14">
        <v>76759.429999999993</v>
      </c>
      <c r="W363" s="14">
        <v>72418.27</v>
      </c>
      <c r="X363" s="14">
        <v>60065.84</v>
      </c>
      <c r="Y363" s="14">
        <v>58003.91</v>
      </c>
      <c r="Z363" s="14">
        <v>55644.88</v>
      </c>
      <c r="AA363" s="14">
        <v>53940.43</v>
      </c>
      <c r="AB363" s="14">
        <v>61247.56</v>
      </c>
      <c r="AC363" s="14">
        <v>62806.37</v>
      </c>
      <c r="AD363" s="14">
        <v>60962.99</v>
      </c>
      <c r="AE363" s="14">
        <v>56982.92</v>
      </c>
      <c r="AF363" s="14">
        <v>54386.48</v>
      </c>
      <c r="AG363" s="14">
        <v>56913.77</v>
      </c>
      <c r="AH363" s="14">
        <v>60614.07</v>
      </c>
      <c r="AI363" s="14">
        <v>58763.18</v>
      </c>
      <c r="AJ363" s="14">
        <v>56925.74</v>
      </c>
      <c r="AK363" s="14">
        <v>57106.59</v>
      </c>
      <c r="AL363" s="14">
        <v>58124.72</v>
      </c>
      <c r="AM363" s="14">
        <v>60556.75</v>
      </c>
      <c r="AN363" s="14">
        <v>64302.66</v>
      </c>
      <c r="AO363" s="14">
        <v>67796.289999999994</v>
      </c>
      <c r="AP363" s="14">
        <v>69895.12</v>
      </c>
      <c r="AQ363" s="14">
        <v>71883.98</v>
      </c>
      <c r="AR363" s="14">
        <v>74565.2</v>
      </c>
      <c r="AS363" s="14">
        <v>76825.95</v>
      </c>
      <c r="AT363" s="14">
        <v>77907.360000000001</v>
      </c>
      <c r="AU363" s="14">
        <v>77494.37</v>
      </c>
      <c r="AV363" s="14">
        <v>76478.460000000006</v>
      </c>
      <c r="AW363" s="14">
        <v>72668.17</v>
      </c>
      <c r="AX363" s="14">
        <v>70255.199999999997</v>
      </c>
      <c r="AY363" s="14">
        <v>67863.08</v>
      </c>
      <c r="AZ363" s="14">
        <v>64457.8</v>
      </c>
      <c r="BA363" s="14">
        <v>64021.98</v>
      </c>
      <c r="BB363" s="14">
        <v>63096.88</v>
      </c>
      <c r="BC363" s="14">
        <v>61265.25</v>
      </c>
      <c r="BD363" s="14">
        <v>57233.48</v>
      </c>
      <c r="BE363" s="14">
        <v>55028.14</v>
      </c>
      <c r="BF363" s="14">
        <v>68778.679999999993</v>
      </c>
      <c r="BG363" s="14">
        <v>72.020840000000007</v>
      </c>
      <c r="BH363" s="14">
        <v>70.440479999999994</v>
      </c>
      <c r="BI363" s="14">
        <v>68.854159999999993</v>
      </c>
      <c r="BJ363" s="14">
        <v>67.491069999999993</v>
      </c>
      <c r="BK363" s="14">
        <v>66.639880000000005</v>
      </c>
      <c r="BL363" s="14">
        <v>65.764880000000005</v>
      </c>
      <c r="BM363" s="14">
        <v>66.044640000000001</v>
      </c>
      <c r="BN363" s="14">
        <v>68.461309999999997</v>
      </c>
      <c r="BO363" s="14">
        <v>71.413690000000003</v>
      </c>
      <c r="BP363" s="14">
        <v>75.306550000000001</v>
      </c>
      <c r="BQ363" s="14">
        <v>78.866069999999993</v>
      </c>
      <c r="BR363" s="14">
        <v>82.092259999999996</v>
      </c>
      <c r="BS363" s="14">
        <v>84.517859999999999</v>
      </c>
      <c r="BT363" s="14">
        <v>86.541659999999993</v>
      </c>
      <c r="BU363" s="14">
        <v>88.014880000000005</v>
      </c>
      <c r="BV363" s="14">
        <v>88.315479999999994</v>
      </c>
      <c r="BW363" s="14">
        <v>87.761899999999997</v>
      </c>
      <c r="BX363" s="14">
        <v>86.467259999999996</v>
      </c>
      <c r="BY363" s="14">
        <v>83.997020000000006</v>
      </c>
      <c r="BZ363" s="14">
        <v>80.586309999999997</v>
      </c>
      <c r="CA363" s="14">
        <v>76.675600000000003</v>
      </c>
      <c r="CB363" s="14">
        <v>73.351190000000003</v>
      </c>
      <c r="CC363" s="14">
        <v>71.166659999999993</v>
      </c>
      <c r="CD363" s="14">
        <v>69.6875</v>
      </c>
      <c r="CE363" s="14">
        <v>236456.5</v>
      </c>
      <c r="CF363" s="14">
        <v>210033.2</v>
      </c>
      <c r="CG363" s="14">
        <v>199221.1</v>
      </c>
      <c r="CH363" s="14">
        <v>170766.7</v>
      </c>
      <c r="CI363" s="14">
        <v>119696.2</v>
      </c>
      <c r="CJ363" s="14">
        <v>69010.16</v>
      </c>
      <c r="CK363" s="14">
        <v>54060.32</v>
      </c>
      <c r="CL363" s="14">
        <v>52099.41</v>
      </c>
      <c r="CM363" s="14">
        <v>79967.509999999995</v>
      </c>
      <c r="CN363" s="14">
        <v>143971.6</v>
      </c>
      <c r="CO363" s="14">
        <v>202310.7</v>
      </c>
      <c r="CP363" s="14">
        <v>259371.7</v>
      </c>
      <c r="CQ363" s="14">
        <v>285374.3</v>
      </c>
      <c r="CR363" s="14">
        <v>298553.8</v>
      </c>
      <c r="CS363" s="14">
        <v>314204.3</v>
      </c>
      <c r="CT363" s="14">
        <v>347928</v>
      </c>
      <c r="CU363" s="14">
        <v>359454.4</v>
      </c>
      <c r="CV363" s="14">
        <v>387129.4</v>
      </c>
      <c r="CW363" s="14">
        <v>366784.9</v>
      </c>
      <c r="CX363" s="14">
        <v>305181.8</v>
      </c>
      <c r="CY363" s="14">
        <v>292171.3</v>
      </c>
      <c r="CZ363" s="14">
        <v>302238.40000000002</v>
      </c>
      <c r="DA363" s="14">
        <v>309146.7</v>
      </c>
      <c r="DB363" s="14">
        <v>319863.8</v>
      </c>
      <c r="DC363" s="14">
        <v>312237.2</v>
      </c>
      <c r="DD363" s="14">
        <v>16</v>
      </c>
      <c r="DE363" s="14">
        <v>19</v>
      </c>
      <c r="DF363" s="27">
        <f t="shared" ca="1" si="5"/>
        <v>14902.462500000009</v>
      </c>
      <c r="DG363" s="14">
        <v>0</v>
      </c>
      <c r="DH363" s="14"/>
      <c r="DI363" s="14"/>
      <c r="DJ363" s="14"/>
      <c r="DK363" s="14"/>
      <c r="DL363" s="14"/>
      <c r="DM363" s="14"/>
      <c r="DN363" s="14"/>
      <c r="DO363" s="14"/>
      <c r="DP363" s="14"/>
      <c r="DQ363" s="14"/>
      <c r="DR363" s="14"/>
      <c r="DS363" s="14"/>
      <c r="DT363" s="14"/>
      <c r="DU363" s="14"/>
      <c r="DV363" s="14"/>
      <c r="DW363" s="14"/>
      <c r="DX363" s="14"/>
      <c r="DY363" s="14"/>
      <c r="DZ363" s="14"/>
      <c r="EA363" s="14"/>
    </row>
    <row r="364" spans="1:131" x14ac:dyDescent="0.25">
      <c r="A364" s="14" t="s">
        <v>64</v>
      </c>
      <c r="B364" s="14" t="s">
        <v>63</v>
      </c>
      <c r="C364" s="14" t="s">
        <v>63</v>
      </c>
      <c r="D364" s="14" t="s">
        <v>63</v>
      </c>
      <c r="E364" s="14" t="s">
        <v>63</v>
      </c>
      <c r="F364" s="14" t="s">
        <v>63</v>
      </c>
      <c r="G364" s="14" t="s">
        <v>191</v>
      </c>
      <c r="H364" s="1">
        <v>42185</v>
      </c>
      <c r="I364" s="14">
        <v>53260.91</v>
      </c>
      <c r="J364" s="14">
        <v>53146.74</v>
      </c>
      <c r="K364" s="14">
        <v>52600.03</v>
      </c>
      <c r="L364" s="14">
        <v>51319.3</v>
      </c>
      <c r="M364" s="14">
        <v>51217.8</v>
      </c>
      <c r="N364" s="14">
        <v>56605.599999999999</v>
      </c>
      <c r="O364" s="14">
        <v>61419.63</v>
      </c>
      <c r="P364" s="14">
        <v>65310.3</v>
      </c>
      <c r="Q364" s="14">
        <v>67375.98</v>
      </c>
      <c r="R364" s="14">
        <v>71247.649999999994</v>
      </c>
      <c r="S364" s="14">
        <v>72599.39</v>
      </c>
      <c r="T364" s="14">
        <v>74374.080000000002</v>
      </c>
      <c r="U364" s="14">
        <v>74355.5</v>
      </c>
      <c r="V364" s="14">
        <v>73595.740000000005</v>
      </c>
      <c r="W364" s="14">
        <v>69367.05</v>
      </c>
      <c r="X364" s="14">
        <v>60152.56</v>
      </c>
      <c r="Y364" s="14">
        <v>59350.86</v>
      </c>
      <c r="Z364" s="14">
        <v>57456.29</v>
      </c>
      <c r="AA364" s="14">
        <v>55167.93</v>
      </c>
      <c r="AB364" s="14">
        <v>61901.77</v>
      </c>
      <c r="AC364" s="14">
        <v>65007.31</v>
      </c>
      <c r="AD364" s="14">
        <v>62504.78</v>
      </c>
      <c r="AE364" s="14">
        <v>59325.34</v>
      </c>
      <c r="AF364" s="14">
        <v>56917.33</v>
      </c>
      <c r="AG364" s="14">
        <v>58031.91</v>
      </c>
      <c r="AH364" s="14">
        <v>53230.43</v>
      </c>
      <c r="AI364" s="14">
        <v>53092.65</v>
      </c>
      <c r="AJ364" s="14">
        <v>52824.37</v>
      </c>
      <c r="AK364" s="14">
        <v>51886.91</v>
      </c>
      <c r="AL364" s="14">
        <v>51724.84</v>
      </c>
      <c r="AM364" s="14">
        <v>56539.18</v>
      </c>
      <c r="AN364" s="14">
        <v>61147.34</v>
      </c>
      <c r="AO364" s="14">
        <v>65243.05</v>
      </c>
      <c r="AP364" s="14">
        <v>67452.66</v>
      </c>
      <c r="AQ364" s="14">
        <v>71066.649999999994</v>
      </c>
      <c r="AR364" s="14">
        <v>71965.08</v>
      </c>
      <c r="AS364" s="14">
        <v>74687.009999999995</v>
      </c>
      <c r="AT364" s="14">
        <v>74740.240000000005</v>
      </c>
      <c r="AU364" s="14">
        <v>75085.55</v>
      </c>
      <c r="AV364" s="14">
        <v>74522.820000000007</v>
      </c>
      <c r="AW364" s="14">
        <v>74412.17</v>
      </c>
      <c r="AX364" s="14">
        <v>73123.199999999997</v>
      </c>
      <c r="AY364" s="14">
        <v>70859.929999999993</v>
      </c>
      <c r="AZ364" s="14">
        <v>66787.649999999994</v>
      </c>
      <c r="BA364" s="14">
        <v>65607.259999999995</v>
      </c>
      <c r="BB364" s="14">
        <v>66165.94</v>
      </c>
      <c r="BC364" s="14">
        <v>63712.56</v>
      </c>
      <c r="BD364" s="14">
        <v>60447.82</v>
      </c>
      <c r="BE364" s="14">
        <v>58463.64</v>
      </c>
      <c r="BF364" s="14">
        <v>71306.28</v>
      </c>
      <c r="BG364" s="14">
        <v>70.229410000000001</v>
      </c>
      <c r="BH364" s="14">
        <v>68.841179999999994</v>
      </c>
      <c r="BI364" s="14">
        <v>67.997060000000005</v>
      </c>
      <c r="BJ364" s="14">
        <v>67.017650000000003</v>
      </c>
      <c r="BK364" s="14">
        <v>66.088229999999996</v>
      </c>
      <c r="BL364" s="14">
        <v>65.455879999999993</v>
      </c>
      <c r="BM364" s="14">
        <v>65.926469999999995</v>
      </c>
      <c r="BN364" s="14">
        <v>68.652940000000001</v>
      </c>
      <c r="BO364" s="14">
        <v>72.573530000000005</v>
      </c>
      <c r="BP364" s="14">
        <v>76.773529999999994</v>
      </c>
      <c r="BQ364" s="14">
        <v>80.917649999999995</v>
      </c>
      <c r="BR364" s="14">
        <v>84.714709999999997</v>
      </c>
      <c r="BS364" s="14">
        <v>88.264709999999994</v>
      </c>
      <c r="BT364" s="14">
        <v>91.011759999999995</v>
      </c>
      <c r="BU364" s="14">
        <v>92.92353</v>
      </c>
      <c r="BV364" s="14">
        <v>94.085300000000004</v>
      </c>
      <c r="BW364" s="14">
        <v>94.091179999999994</v>
      </c>
      <c r="BX364" s="14">
        <v>93.588229999999996</v>
      </c>
      <c r="BY364" s="14">
        <v>91.408820000000006</v>
      </c>
      <c r="BZ364" s="14">
        <v>87.93235</v>
      </c>
      <c r="CA364" s="14">
        <v>83.455879999999993</v>
      </c>
      <c r="CB364" s="14">
        <v>79.888239999999996</v>
      </c>
      <c r="CC364" s="14">
        <v>77.508830000000003</v>
      </c>
      <c r="CD364" s="14">
        <v>75.891170000000002</v>
      </c>
      <c r="CE364" s="14">
        <v>279309</v>
      </c>
      <c r="CF364" s="14">
        <v>252515.6</v>
      </c>
      <c r="CG364" s="14">
        <v>223829.6</v>
      </c>
      <c r="CH364" s="14">
        <v>196003.5</v>
      </c>
      <c r="CI364" s="14">
        <v>137467.5</v>
      </c>
      <c r="CJ364" s="14">
        <v>81467.69</v>
      </c>
      <c r="CK364" s="14">
        <v>64459.32</v>
      </c>
      <c r="CL364" s="14">
        <v>65569.149999999994</v>
      </c>
      <c r="CM364" s="14">
        <v>86971.44</v>
      </c>
      <c r="CN364" s="14">
        <v>160820.1</v>
      </c>
      <c r="CO364" s="14">
        <v>225744.4</v>
      </c>
      <c r="CP364" s="14">
        <v>298064.90000000002</v>
      </c>
      <c r="CQ364" s="14">
        <v>338099.8</v>
      </c>
      <c r="CR364" s="14">
        <v>362400.1</v>
      </c>
      <c r="CS364" s="14">
        <v>383658.6</v>
      </c>
      <c r="CT364" s="14">
        <v>423656.4</v>
      </c>
      <c r="CU364" s="14">
        <v>439524.2</v>
      </c>
      <c r="CV364" s="14">
        <v>462565.7</v>
      </c>
      <c r="CW364" s="14">
        <v>446745.4</v>
      </c>
      <c r="CX364" s="14">
        <v>396693.6</v>
      </c>
      <c r="CY364" s="14">
        <v>383873.5</v>
      </c>
      <c r="CZ364" s="14">
        <v>384010.3</v>
      </c>
      <c r="DA364" s="14">
        <v>401832.7</v>
      </c>
      <c r="DB364" s="14">
        <v>409993.4</v>
      </c>
      <c r="DC364" s="14">
        <v>381357.2</v>
      </c>
      <c r="DD364" s="14">
        <v>16</v>
      </c>
      <c r="DE364" s="14">
        <v>19</v>
      </c>
      <c r="DF364" s="27">
        <f t="shared" ca="1" si="5"/>
        <v>15197.620000000003</v>
      </c>
      <c r="DG364" s="14">
        <v>0</v>
      </c>
      <c r="DH364" s="14"/>
      <c r="DI364" s="14"/>
      <c r="DJ364" s="14"/>
      <c r="DK364" s="14"/>
      <c r="DL364" s="14"/>
      <c r="DM364" s="14"/>
      <c r="DN364" s="14"/>
      <c r="DO364" s="14"/>
      <c r="DP364" s="14"/>
      <c r="DQ364" s="14"/>
      <c r="DR364" s="14"/>
      <c r="DS364" s="14"/>
      <c r="DT364" s="14"/>
      <c r="DU364" s="14"/>
      <c r="DV364" s="14"/>
      <c r="DW364" s="14"/>
      <c r="DX364" s="14"/>
      <c r="DY364" s="14"/>
      <c r="DZ364" s="14"/>
      <c r="EA364" s="14"/>
    </row>
    <row r="365" spans="1:131" x14ac:dyDescent="0.25">
      <c r="A365" s="14" t="s">
        <v>64</v>
      </c>
      <c r="B365" s="14" t="s">
        <v>63</v>
      </c>
      <c r="C365" s="14" t="s">
        <v>63</v>
      </c>
      <c r="D365" s="14" t="s">
        <v>63</v>
      </c>
      <c r="E365" s="14" t="s">
        <v>63</v>
      </c>
      <c r="F365" s="14" t="s">
        <v>63</v>
      </c>
      <c r="G365" s="14" t="s">
        <v>191</v>
      </c>
      <c r="H365" s="1">
        <v>42186</v>
      </c>
      <c r="I365" s="14">
        <v>53718.1</v>
      </c>
      <c r="J365" s="14">
        <v>53069.56</v>
      </c>
      <c r="K365" s="14">
        <v>50883.72</v>
      </c>
      <c r="L365" s="14">
        <v>50038.75</v>
      </c>
      <c r="M365" s="14">
        <v>50410.14</v>
      </c>
      <c r="N365" s="14">
        <v>54225.41</v>
      </c>
      <c r="O365" s="14">
        <v>59126.13</v>
      </c>
      <c r="P365" s="14">
        <v>63067.29</v>
      </c>
      <c r="Q365" s="14">
        <v>67648.39</v>
      </c>
      <c r="R365" s="14">
        <v>70943</v>
      </c>
      <c r="S365" s="14">
        <v>73971.28</v>
      </c>
      <c r="T365" s="14">
        <v>75661.37</v>
      </c>
      <c r="U365" s="14">
        <v>76359.070000000007</v>
      </c>
      <c r="V365" s="14">
        <v>76767.44</v>
      </c>
      <c r="W365" s="14">
        <v>74395.94</v>
      </c>
      <c r="X365" s="14">
        <v>66668.86</v>
      </c>
      <c r="Y365" s="14">
        <v>65553.48</v>
      </c>
      <c r="Z365" s="14">
        <v>61943.38</v>
      </c>
      <c r="AA365" s="14">
        <v>59262.06</v>
      </c>
      <c r="AB365" s="14">
        <v>63267.49</v>
      </c>
      <c r="AC365" s="14">
        <v>65170.33</v>
      </c>
      <c r="AD365" s="14">
        <v>62716.83</v>
      </c>
      <c r="AE365" s="14">
        <v>58542.78</v>
      </c>
      <c r="AF365" s="14">
        <v>55966.29</v>
      </c>
      <c r="AG365" s="14">
        <v>63356.94</v>
      </c>
      <c r="AH365" s="14">
        <v>54294.75</v>
      </c>
      <c r="AI365" s="14">
        <v>53583.07</v>
      </c>
      <c r="AJ365" s="14">
        <v>51477.599999999999</v>
      </c>
      <c r="AK365" s="14">
        <v>50973.65</v>
      </c>
      <c r="AL365" s="14">
        <v>51296.65</v>
      </c>
      <c r="AM365" s="14">
        <v>54571.69</v>
      </c>
      <c r="AN365" s="14">
        <v>58791.13</v>
      </c>
      <c r="AO365" s="14">
        <v>62996.86</v>
      </c>
      <c r="AP365" s="14">
        <v>67418.23</v>
      </c>
      <c r="AQ365" s="14">
        <v>70156.649999999994</v>
      </c>
      <c r="AR365" s="14">
        <v>72872.429999999993</v>
      </c>
      <c r="AS365" s="14">
        <v>75089.84</v>
      </c>
      <c r="AT365" s="14">
        <v>75503.679999999993</v>
      </c>
      <c r="AU365" s="14">
        <v>76988.67</v>
      </c>
      <c r="AV365" s="14">
        <v>78329.350000000006</v>
      </c>
      <c r="AW365" s="14">
        <v>79572.38</v>
      </c>
      <c r="AX365" s="14">
        <v>78251.16</v>
      </c>
      <c r="AY365" s="14">
        <v>74220.55</v>
      </c>
      <c r="AZ365" s="14">
        <v>69896.59</v>
      </c>
      <c r="BA365" s="14">
        <v>66101.14</v>
      </c>
      <c r="BB365" s="14">
        <v>65949.17</v>
      </c>
      <c r="BC365" s="14">
        <v>63356.62</v>
      </c>
      <c r="BD365" s="14">
        <v>59143.73</v>
      </c>
      <c r="BE365" s="14">
        <v>57321.74</v>
      </c>
      <c r="BF365" s="14">
        <v>75543.199999999997</v>
      </c>
      <c r="BG365" s="14">
        <v>73.81765</v>
      </c>
      <c r="BH365" s="14">
        <v>72.482349999999997</v>
      </c>
      <c r="BI365" s="14">
        <v>70.894120000000001</v>
      </c>
      <c r="BJ365" s="14">
        <v>69.632350000000002</v>
      </c>
      <c r="BK365" s="14">
        <v>68.891170000000002</v>
      </c>
      <c r="BL365" s="14">
        <v>67.994119999999995</v>
      </c>
      <c r="BM365" s="14">
        <v>68.179410000000004</v>
      </c>
      <c r="BN365" s="14">
        <v>69.385289999999998</v>
      </c>
      <c r="BO365" s="14">
        <v>72.541179999999997</v>
      </c>
      <c r="BP365" s="14">
        <v>76.694109999999995</v>
      </c>
      <c r="BQ365" s="14">
        <v>81.120590000000007</v>
      </c>
      <c r="BR365" s="14">
        <v>84.488240000000005</v>
      </c>
      <c r="BS365" s="14">
        <v>85.897059999999996</v>
      </c>
      <c r="BT365" s="14">
        <v>86.705879999999993</v>
      </c>
      <c r="BU365" s="14">
        <v>86.785290000000003</v>
      </c>
      <c r="BV365" s="14">
        <v>87.329409999999996</v>
      </c>
      <c r="BW365" s="14">
        <v>87.102940000000004</v>
      </c>
      <c r="BX365" s="14">
        <v>85.967640000000003</v>
      </c>
      <c r="BY365" s="14">
        <v>83.761759999999995</v>
      </c>
      <c r="BZ365" s="14">
        <v>81.626469999999998</v>
      </c>
      <c r="CA365" s="14">
        <v>79.526470000000003</v>
      </c>
      <c r="CB365" s="14">
        <v>78.035290000000003</v>
      </c>
      <c r="CC365" s="14">
        <v>75.547060000000002</v>
      </c>
      <c r="CD365" s="14">
        <v>73.676469999999995</v>
      </c>
      <c r="CE365" s="14">
        <v>274485.90000000002</v>
      </c>
      <c r="CF365" s="14">
        <v>253250.8</v>
      </c>
      <c r="CG365" s="14">
        <v>243938.6</v>
      </c>
      <c r="CH365" s="14">
        <v>223737</v>
      </c>
      <c r="CI365" s="14">
        <v>176798</v>
      </c>
      <c r="CJ365" s="14">
        <v>88348.76</v>
      </c>
      <c r="CK365" s="14">
        <v>73372.600000000006</v>
      </c>
      <c r="CL365" s="14">
        <v>68426.820000000007</v>
      </c>
      <c r="CM365" s="14">
        <v>86290.45</v>
      </c>
      <c r="CN365" s="14">
        <v>158021.4</v>
      </c>
      <c r="CO365" s="14">
        <v>214046.4</v>
      </c>
      <c r="CP365" s="14">
        <v>277507.09999999998</v>
      </c>
      <c r="CQ365" s="14">
        <v>322134.2</v>
      </c>
      <c r="CR365" s="14">
        <v>352323.5</v>
      </c>
      <c r="CS365" s="14">
        <v>369255.8</v>
      </c>
      <c r="CT365" s="14">
        <v>394124.3</v>
      </c>
      <c r="CU365" s="14">
        <v>405557.8</v>
      </c>
      <c r="CV365" s="14">
        <v>419126</v>
      </c>
      <c r="CW365" s="14">
        <v>389419.2</v>
      </c>
      <c r="CX365" s="14">
        <v>326011.8</v>
      </c>
      <c r="CY365" s="14">
        <v>313557.3</v>
      </c>
      <c r="CZ365" s="14">
        <v>337183.6</v>
      </c>
      <c r="DA365" s="14">
        <v>341510</v>
      </c>
      <c r="DB365" s="14">
        <v>351749</v>
      </c>
      <c r="DC365" s="14">
        <v>342493.2</v>
      </c>
      <c r="DD365" s="14">
        <v>16</v>
      </c>
      <c r="DE365" s="14">
        <v>19</v>
      </c>
      <c r="DF365" s="27">
        <f t="shared" ca="1" si="5"/>
        <v>14236.415000000001</v>
      </c>
      <c r="DG365" s="14">
        <v>0</v>
      </c>
      <c r="DH365" s="14"/>
      <c r="DI365" s="14"/>
      <c r="DJ365" s="14"/>
      <c r="DK365" s="14"/>
      <c r="DL365" s="14"/>
      <c r="DM365" s="14"/>
      <c r="DN365" s="14"/>
      <c r="DO365" s="14"/>
      <c r="DP365" s="14"/>
      <c r="DQ365" s="14"/>
      <c r="DR365" s="14"/>
      <c r="DS365" s="14"/>
      <c r="DT365" s="14"/>
      <c r="DU365" s="14"/>
      <c r="DV365" s="14"/>
      <c r="DW365" s="14"/>
      <c r="DX365" s="14"/>
      <c r="DY365" s="14"/>
      <c r="DZ365" s="14"/>
      <c r="EA365" s="14"/>
    </row>
    <row r="366" spans="1:131" x14ac:dyDescent="0.25">
      <c r="A366" s="14" t="s">
        <v>64</v>
      </c>
      <c r="B366" s="14" t="s">
        <v>63</v>
      </c>
      <c r="C366" s="14" t="s">
        <v>63</v>
      </c>
      <c r="D366" s="14" t="s">
        <v>63</v>
      </c>
      <c r="E366" s="14" t="s">
        <v>63</v>
      </c>
      <c r="F366" s="14" t="s">
        <v>63</v>
      </c>
      <c r="G366" s="14" t="s">
        <v>191</v>
      </c>
      <c r="H366" s="1">
        <v>42201</v>
      </c>
      <c r="I366" s="14">
        <v>38347.65</v>
      </c>
      <c r="J366" s="14">
        <v>37282.269999999997</v>
      </c>
      <c r="K366" s="14">
        <v>36428.81</v>
      </c>
      <c r="L366" s="14">
        <v>36497.279999999999</v>
      </c>
      <c r="M366" s="14">
        <v>36708.86</v>
      </c>
      <c r="N366" s="14">
        <v>39039.800000000003</v>
      </c>
      <c r="O366" s="14">
        <v>42339.91</v>
      </c>
      <c r="P366" s="14">
        <v>47699.62</v>
      </c>
      <c r="Q366" s="14">
        <v>49186.59</v>
      </c>
      <c r="R366" s="14">
        <v>50758.27</v>
      </c>
      <c r="S366" s="14">
        <v>54060.03</v>
      </c>
      <c r="T366" s="14">
        <v>53898.39</v>
      </c>
      <c r="U366" s="14">
        <v>55227.55</v>
      </c>
      <c r="V366" s="14">
        <v>56691.85</v>
      </c>
      <c r="W366" s="14">
        <v>53525.02</v>
      </c>
      <c r="X366" s="14">
        <v>50384.42</v>
      </c>
      <c r="Y366" s="14">
        <v>42478.400000000001</v>
      </c>
      <c r="Z366" s="14">
        <v>40118.14</v>
      </c>
      <c r="AA366" s="14">
        <v>39020.050000000003</v>
      </c>
      <c r="AB366" s="14">
        <v>41032.660000000003</v>
      </c>
      <c r="AC366" s="14">
        <v>42866.02</v>
      </c>
      <c r="AD366" s="14">
        <v>40804.269999999997</v>
      </c>
      <c r="AE366" s="14">
        <v>37917.42</v>
      </c>
      <c r="AF366" s="14">
        <v>35714.82</v>
      </c>
      <c r="AG366" s="14">
        <v>40538.86</v>
      </c>
      <c r="AH366" s="14">
        <v>37766.61</v>
      </c>
      <c r="AI366" s="14">
        <v>36981.360000000001</v>
      </c>
      <c r="AJ366" s="14">
        <v>36346.080000000002</v>
      </c>
      <c r="AK366" s="14">
        <v>36360.61</v>
      </c>
      <c r="AL366" s="14">
        <v>36919.14</v>
      </c>
      <c r="AM366" s="14">
        <v>39840.589999999997</v>
      </c>
      <c r="AN366" s="14">
        <v>43224.82</v>
      </c>
      <c r="AO366" s="14">
        <v>46651.21</v>
      </c>
      <c r="AP366" s="14">
        <v>48661.02</v>
      </c>
      <c r="AQ366" s="14">
        <v>50281.16</v>
      </c>
      <c r="AR366" s="14">
        <v>52115.02</v>
      </c>
      <c r="AS366" s="14">
        <v>53156.58</v>
      </c>
      <c r="AT366" s="14">
        <v>53777.1</v>
      </c>
      <c r="AU366" s="14">
        <v>54794.93</v>
      </c>
      <c r="AV366" s="14">
        <v>53942.03</v>
      </c>
      <c r="AW366" s="14">
        <v>53303.59</v>
      </c>
      <c r="AX366" s="14">
        <v>51630.35</v>
      </c>
      <c r="AY366" s="14">
        <v>49629.11</v>
      </c>
      <c r="AZ366" s="14">
        <v>46615.72</v>
      </c>
      <c r="BA366" s="14">
        <v>45298.12</v>
      </c>
      <c r="BB366" s="14">
        <v>45260.33</v>
      </c>
      <c r="BC366" s="14">
        <v>43216.2</v>
      </c>
      <c r="BD366" s="14">
        <v>40458.28</v>
      </c>
      <c r="BE366" s="14">
        <v>38640.800000000003</v>
      </c>
      <c r="BF366" s="14">
        <v>49296.13</v>
      </c>
      <c r="BG366" s="14">
        <v>67.088710000000006</v>
      </c>
      <c r="BH366" s="14">
        <v>65.975809999999996</v>
      </c>
      <c r="BI366" s="14">
        <v>65.161289999999994</v>
      </c>
      <c r="BJ366" s="14">
        <v>64.044359999999998</v>
      </c>
      <c r="BK366" s="14">
        <v>63.25806</v>
      </c>
      <c r="BL366" s="14">
        <v>63.080649999999999</v>
      </c>
      <c r="BM366" s="14">
        <v>63.141129999999997</v>
      </c>
      <c r="BN366" s="14">
        <v>64.995959999999997</v>
      </c>
      <c r="BO366" s="14">
        <v>67.649190000000004</v>
      </c>
      <c r="BP366" s="14">
        <v>70.931449999999998</v>
      </c>
      <c r="BQ366" s="14">
        <v>74.592740000000006</v>
      </c>
      <c r="BR366" s="14">
        <v>77.653229999999994</v>
      </c>
      <c r="BS366" s="14">
        <v>80.50806</v>
      </c>
      <c r="BT366" s="14">
        <v>83.112899999999996</v>
      </c>
      <c r="BU366" s="14">
        <v>83.903229999999994</v>
      </c>
      <c r="BV366" s="14">
        <v>83.193550000000002</v>
      </c>
      <c r="BW366" s="14">
        <v>82.36694</v>
      </c>
      <c r="BX366" s="14">
        <v>81.5</v>
      </c>
      <c r="BY366" s="14">
        <v>80.13306</v>
      </c>
      <c r="BZ366" s="14">
        <v>77.137100000000004</v>
      </c>
      <c r="CA366" s="14">
        <v>73.620959999999997</v>
      </c>
      <c r="CB366" s="14">
        <v>71.729839999999996</v>
      </c>
      <c r="CC366" s="14">
        <v>70.060490000000001</v>
      </c>
      <c r="CD366" s="14">
        <v>68.770160000000004</v>
      </c>
      <c r="CE366" s="14">
        <v>817832.8</v>
      </c>
      <c r="CF366" s="14">
        <v>773117.8</v>
      </c>
      <c r="CG366" s="14">
        <v>725085.8</v>
      </c>
      <c r="CH366" s="14">
        <v>699386.2</v>
      </c>
      <c r="CI366" s="14">
        <v>463226.1</v>
      </c>
      <c r="CJ366" s="14">
        <v>290529.90000000002</v>
      </c>
      <c r="CK366" s="14">
        <v>269146.5</v>
      </c>
      <c r="CL366" s="14">
        <v>221369</v>
      </c>
      <c r="CM366" s="14">
        <v>317608</v>
      </c>
      <c r="CN366" s="14">
        <v>764881.8</v>
      </c>
      <c r="CO366" s="14">
        <v>1016158</v>
      </c>
      <c r="CP366" s="14">
        <v>1365367</v>
      </c>
      <c r="CQ366" s="14">
        <v>1604892</v>
      </c>
      <c r="CR366" s="14">
        <v>1696932</v>
      </c>
      <c r="CS366" s="14">
        <v>1801390</v>
      </c>
      <c r="CT366" s="14">
        <v>1939317</v>
      </c>
      <c r="CU366" s="14">
        <v>1935692</v>
      </c>
      <c r="CV366" s="14">
        <v>2080846</v>
      </c>
      <c r="CW366" s="14">
        <v>1838128</v>
      </c>
      <c r="CX366" s="14">
        <v>1349794</v>
      </c>
      <c r="CY366" s="14">
        <v>1280869</v>
      </c>
      <c r="CZ366" s="14">
        <v>1312343</v>
      </c>
      <c r="DA366" s="14">
        <v>1324953</v>
      </c>
      <c r="DB366" s="14">
        <v>1425865</v>
      </c>
      <c r="DC366" s="14">
        <v>1757722</v>
      </c>
      <c r="DD366" s="14">
        <v>17</v>
      </c>
      <c r="DE366" s="14">
        <v>19</v>
      </c>
      <c r="DF366" s="27">
        <f t="shared" ca="1" si="5"/>
        <v>10982.153333333326</v>
      </c>
      <c r="DG366" s="14">
        <v>0</v>
      </c>
      <c r="DH366" s="14"/>
      <c r="DI366" s="14"/>
      <c r="DJ366" s="14"/>
      <c r="DK366" s="14"/>
      <c r="DL366" s="14"/>
      <c r="DM366" s="14"/>
      <c r="DN366" s="14"/>
      <c r="DO366" s="14"/>
      <c r="DP366" s="14"/>
      <c r="DQ366" s="14"/>
      <c r="DR366" s="14"/>
      <c r="DS366" s="14"/>
      <c r="DT366" s="14"/>
      <c r="DU366" s="14"/>
      <c r="DV366" s="14"/>
      <c r="DW366" s="14"/>
      <c r="DX366" s="14"/>
      <c r="DY366" s="14"/>
      <c r="DZ366" s="14"/>
      <c r="EA366" s="14"/>
    </row>
    <row r="367" spans="1:131" x14ac:dyDescent="0.25">
      <c r="A367" s="14" t="s">
        <v>64</v>
      </c>
      <c r="B367" s="14" t="s">
        <v>63</v>
      </c>
      <c r="C367" s="14" t="s">
        <v>63</v>
      </c>
      <c r="D367" s="14" t="s">
        <v>63</v>
      </c>
      <c r="E367" s="14" t="s">
        <v>63</v>
      </c>
      <c r="F367" s="14" t="s">
        <v>63</v>
      </c>
      <c r="G367" s="14" t="s">
        <v>191</v>
      </c>
      <c r="H367" s="1">
        <v>42213</v>
      </c>
      <c r="I367" s="14">
        <v>56688.56</v>
      </c>
      <c r="J367" s="14">
        <v>55620.02</v>
      </c>
      <c r="K367" s="14">
        <v>54135.54</v>
      </c>
      <c r="L367" s="14">
        <v>52891.14</v>
      </c>
      <c r="M367" s="14">
        <v>53804.5</v>
      </c>
      <c r="N367" s="14">
        <v>58283.99</v>
      </c>
      <c r="O367" s="14">
        <v>62653.02</v>
      </c>
      <c r="P367" s="14">
        <v>66280.3</v>
      </c>
      <c r="Q367" s="14">
        <v>70372.25</v>
      </c>
      <c r="R367" s="14">
        <v>74895.16</v>
      </c>
      <c r="S367" s="14">
        <v>78954.570000000007</v>
      </c>
      <c r="T367" s="14">
        <v>80420.179999999993</v>
      </c>
      <c r="U367" s="14">
        <v>81003.66</v>
      </c>
      <c r="V367" s="14">
        <v>80885.09</v>
      </c>
      <c r="W367" s="14">
        <v>75549.8</v>
      </c>
      <c r="X367" s="14">
        <v>65934.23</v>
      </c>
      <c r="Y367" s="14">
        <v>65508.15</v>
      </c>
      <c r="Z367" s="14">
        <v>62969.53</v>
      </c>
      <c r="AA367" s="14">
        <v>61437.14</v>
      </c>
      <c r="AB367" s="14">
        <v>67205.570000000007</v>
      </c>
      <c r="AC367" s="14">
        <v>67446.39</v>
      </c>
      <c r="AD367" s="14">
        <v>64997.59</v>
      </c>
      <c r="AE367" s="14">
        <v>61643.51</v>
      </c>
      <c r="AF367" s="14">
        <v>57733.9</v>
      </c>
      <c r="AG367" s="14">
        <v>63962.26</v>
      </c>
      <c r="AH367" s="14">
        <v>56736.29</v>
      </c>
      <c r="AI367" s="14">
        <v>55439.22</v>
      </c>
      <c r="AJ367" s="14">
        <v>54333.46</v>
      </c>
      <c r="AK367" s="14">
        <v>53638.79</v>
      </c>
      <c r="AL367" s="14">
        <v>54698.58</v>
      </c>
      <c r="AM367" s="14">
        <v>58722.76</v>
      </c>
      <c r="AN367" s="14">
        <v>62612.68</v>
      </c>
      <c r="AO367" s="14">
        <v>66267.98</v>
      </c>
      <c r="AP367" s="14">
        <v>70123.320000000007</v>
      </c>
      <c r="AQ367" s="14">
        <v>73948.3</v>
      </c>
      <c r="AR367" s="14">
        <v>77286.73</v>
      </c>
      <c r="AS367" s="14">
        <v>79457.17</v>
      </c>
      <c r="AT367" s="14">
        <v>79724.740000000005</v>
      </c>
      <c r="AU367" s="14">
        <v>80764.89</v>
      </c>
      <c r="AV367" s="14">
        <v>78953.11</v>
      </c>
      <c r="AW367" s="14">
        <v>78342.52</v>
      </c>
      <c r="AX367" s="14">
        <v>77628.59</v>
      </c>
      <c r="AY367" s="14">
        <v>74321.77</v>
      </c>
      <c r="AZ367" s="14">
        <v>70906.03</v>
      </c>
      <c r="BA367" s="14">
        <v>68958.98</v>
      </c>
      <c r="BB367" s="14">
        <v>67250.91</v>
      </c>
      <c r="BC367" s="14">
        <v>64933.36</v>
      </c>
      <c r="BD367" s="14">
        <v>61824.14</v>
      </c>
      <c r="BE367" s="14">
        <v>58372.93</v>
      </c>
      <c r="BF367" s="14">
        <v>75302.899999999994</v>
      </c>
      <c r="BG367" s="14">
        <v>69.090909999999994</v>
      </c>
      <c r="BH367" s="14">
        <v>68.011359999999996</v>
      </c>
      <c r="BI367" s="14">
        <v>66.272729999999996</v>
      </c>
      <c r="BJ367" s="14">
        <v>65.221590000000006</v>
      </c>
      <c r="BK367" s="14">
        <v>63.988639999999997</v>
      </c>
      <c r="BL367" s="14">
        <v>63.230110000000003</v>
      </c>
      <c r="BM367" s="14">
        <v>63.568179999999998</v>
      </c>
      <c r="BN367" s="14">
        <v>67.224429999999998</v>
      </c>
      <c r="BO367" s="14">
        <v>71.585229999999996</v>
      </c>
      <c r="BP367" s="14">
        <v>76.267039999999994</v>
      </c>
      <c r="BQ367" s="14">
        <v>80.568179999999998</v>
      </c>
      <c r="BR367" s="14">
        <v>84.957390000000004</v>
      </c>
      <c r="BS367" s="14">
        <v>88.596590000000006</v>
      </c>
      <c r="BT367" s="14">
        <v>91.28125</v>
      </c>
      <c r="BU367" s="14">
        <v>92.738640000000004</v>
      </c>
      <c r="BV367" s="14">
        <v>93.551140000000004</v>
      </c>
      <c r="BW367" s="14">
        <v>93.380679999999998</v>
      </c>
      <c r="BX367" s="14">
        <v>92.602270000000004</v>
      </c>
      <c r="BY367" s="14">
        <v>90.764210000000006</v>
      </c>
      <c r="BZ367" s="14">
        <v>87.130679999999998</v>
      </c>
      <c r="CA367" s="14">
        <v>82.676140000000004</v>
      </c>
      <c r="CB367" s="14">
        <v>79.036929999999998</v>
      </c>
      <c r="CC367" s="14">
        <v>76.764210000000006</v>
      </c>
      <c r="CD367" s="14">
        <v>75.173289999999994</v>
      </c>
      <c r="CE367" s="14">
        <v>207281.1</v>
      </c>
      <c r="CF367" s="14">
        <v>182866</v>
      </c>
      <c r="CG367" s="14">
        <v>170041.2</v>
      </c>
      <c r="CH367" s="14">
        <v>152936</v>
      </c>
      <c r="CI367" s="14">
        <v>111747.6</v>
      </c>
      <c r="CJ367" s="14">
        <v>62355.68</v>
      </c>
      <c r="CK367" s="14">
        <v>53286.64</v>
      </c>
      <c r="CL367" s="14">
        <v>50137.96</v>
      </c>
      <c r="CM367" s="14">
        <v>68575.58</v>
      </c>
      <c r="CN367" s="14">
        <v>129243.6</v>
      </c>
      <c r="CO367" s="14">
        <v>181076.2</v>
      </c>
      <c r="CP367" s="14">
        <v>236982.5</v>
      </c>
      <c r="CQ367" s="14">
        <v>272673.3</v>
      </c>
      <c r="CR367" s="14">
        <v>294920.5</v>
      </c>
      <c r="CS367" s="14">
        <v>308662.3</v>
      </c>
      <c r="CT367" s="14">
        <v>339077</v>
      </c>
      <c r="CU367" s="14">
        <v>344394.3</v>
      </c>
      <c r="CV367" s="14">
        <v>359140.4</v>
      </c>
      <c r="CW367" s="14">
        <v>341361.7</v>
      </c>
      <c r="CX367" s="14">
        <v>285274.5</v>
      </c>
      <c r="CY367" s="14">
        <v>270145.09999999998</v>
      </c>
      <c r="CZ367" s="14">
        <v>273889.5</v>
      </c>
      <c r="DA367" s="14">
        <v>278891</v>
      </c>
      <c r="DB367" s="14">
        <v>289457.2</v>
      </c>
      <c r="DC367" s="14">
        <v>295947.90000000002</v>
      </c>
      <c r="DD367" s="14">
        <v>16</v>
      </c>
      <c r="DE367" s="14">
        <v>19</v>
      </c>
      <c r="DF367" s="27">
        <f t="shared" ca="1" si="5"/>
        <v>13349.235000000001</v>
      </c>
      <c r="DG367" s="14">
        <v>0</v>
      </c>
      <c r="DH367" s="14"/>
      <c r="DI367" s="14"/>
      <c r="DJ367" s="14"/>
      <c r="DK367" s="14"/>
      <c r="DL367" s="14"/>
      <c r="DM367" s="14"/>
      <c r="DN367" s="14"/>
      <c r="DO367" s="14"/>
      <c r="DP367" s="14"/>
      <c r="DQ367" s="14"/>
      <c r="DR367" s="14"/>
      <c r="DS367" s="14"/>
      <c r="DT367" s="14"/>
      <c r="DU367" s="14"/>
      <c r="DV367" s="14"/>
      <c r="DW367" s="14"/>
      <c r="DX367" s="14"/>
      <c r="DY367" s="14"/>
      <c r="DZ367" s="14"/>
      <c r="EA367" s="14"/>
    </row>
    <row r="368" spans="1:131" x14ac:dyDescent="0.25">
      <c r="A368" s="14" t="s">
        <v>64</v>
      </c>
      <c r="B368" s="14" t="s">
        <v>63</v>
      </c>
      <c r="C368" s="14" t="s">
        <v>63</v>
      </c>
      <c r="D368" s="14" t="s">
        <v>63</v>
      </c>
      <c r="E368" s="14" t="s">
        <v>63</v>
      </c>
      <c r="F368" s="14" t="s">
        <v>63</v>
      </c>
      <c r="G368" s="14" t="s">
        <v>191</v>
      </c>
      <c r="H368" s="1">
        <v>42214</v>
      </c>
      <c r="I368" s="14">
        <v>55374.8</v>
      </c>
      <c r="J368" s="14">
        <v>54368.81</v>
      </c>
      <c r="K368" s="14">
        <v>52868.160000000003</v>
      </c>
      <c r="L368" s="14">
        <v>52766.48</v>
      </c>
      <c r="M368" s="14">
        <v>53990.47</v>
      </c>
      <c r="N368" s="14">
        <v>56667.1</v>
      </c>
      <c r="O368" s="14">
        <v>62302.95</v>
      </c>
      <c r="P368" s="14">
        <v>67843.960000000006</v>
      </c>
      <c r="Q368" s="14">
        <v>70231.850000000006</v>
      </c>
      <c r="R368" s="14">
        <v>75076</v>
      </c>
      <c r="S368" s="14">
        <v>78791.89</v>
      </c>
      <c r="T368" s="14">
        <v>79683.94</v>
      </c>
      <c r="U368" s="14">
        <v>80038.429999999993</v>
      </c>
      <c r="V368" s="14">
        <v>80712.17</v>
      </c>
      <c r="W368" s="14">
        <v>76500.89</v>
      </c>
      <c r="X368" s="14">
        <v>66148.75</v>
      </c>
      <c r="Y368" s="14">
        <v>64987.97</v>
      </c>
      <c r="Z368" s="14">
        <v>62851.16</v>
      </c>
      <c r="AA368" s="14">
        <v>61612.480000000003</v>
      </c>
      <c r="AB368" s="14">
        <v>68549.56</v>
      </c>
      <c r="AC368" s="14">
        <v>68417.48</v>
      </c>
      <c r="AD368" s="14">
        <v>64865.41</v>
      </c>
      <c r="AE368" s="14">
        <v>61822.65</v>
      </c>
      <c r="AF368" s="14">
        <v>58307.73</v>
      </c>
      <c r="AG368" s="14">
        <v>63900.09</v>
      </c>
      <c r="AH368" s="14">
        <v>55771.21</v>
      </c>
      <c r="AI368" s="14">
        <v>54652.85</v>
      </c>
      <c r="AJ368" s="14">
        <v>53322.03</v>
      </c>
      <c r="AK368" s="14">
        <v>53593.43</v>
      </c>
      <c r="AL368" s="14">
        <v>54828.9</v>
      </c>
      <c r="AM368" s="14">
        <v>56947.32</v>
      </c>
      <c r="AN368" s="14">
        <v>62041.29</v>
      </c>
      <c r="AO368" s="14">
        <v>67874.559999999998</v>
      </c>
      <c r="AP368" s="14">
        <v>70075.429999999993</v>
      </c>
      <c r="AQ368" s="14">
        <v>74208.289999999994</v>
      </c>
      <c r="AR368" s="14">
        <v>77512.149999999994</v>
      </c>
      <c r="AS368" s="14">
        <v>78995.63</v>
      </c>
      <c r="AT368" s="14">
        <v>79295.899999999994</v>
      </c>
      <c r="AU368" s="14">
        <v>80990.28</v>
      </c>
      <c r="AV368" s="14">
        <v>80546.61</v>
      </c>
      <c r="AW368" s="14">
        <v>79100.84</v>
      </c>
      <c r="AX368" s="14">
        <v>77496.12</v>
      </c>
      <c r="AY368" s="14">
        <v>75034.61</v>
      </c>
      <c r="AZ368" s="14">
        <v>71946.399999999994</v>
      </c>
      <c r="BA368" s="14">
        <v>70892.19</v>
      </c>
      <c r="BB368" s="14">
        <v>68953.95</v>
      </c>
      <c r="BC368" s="14">
        <v>65551.570000000007</v>
      </c>
      <c r="BD368" s="14">
        <v>62602.8</v>
      </c>
      <c r="BE368" s="14">
        <v>59595.13</v>
      </c>
      <c r="BF368" s="14">
        <v>75876.710000000006</v>
      </c>
      <c r="BG368" s="14">
        <v>73.188230000000004</v>
      </c>
      <c r="BH368" s="14">
        <v>71.552940000000007</v>
      </c>
      <c r="BI368" s="14">
        <v>70.282359999999997</v>
      </c>
      <c r="BJ368" s="14">
        <v>69.18235</v>
      </c>
      <c r="BK368" s="14">
        <v>67.420590000000004</v>
      </c>
      <c r="BL368" s="14">
        <v>66.161770000000004</v>
      </c>
      <c r="BM368" s="14">
        <v>66.18235</v>
      </c>
      <c r="BN368" s="14">
        <v>68.891170000000002</v>
      </c>
      <c r="BO368" s="14">
        <v>72.641170000000002</v>
      </c>
      <c r="BP368" s="14">
        <v>76.708820000000003</v>
      </c>
      <c r="BQ368" s="14">
        <v>81.047060000000002</v>
      </c>
      <c r="BR368" s="14">
        <v>85.217640000000003</v>
      </c>
      <c r="BS368" s="14">
        <v>87.811769999999996</v>
      </c>
      <c r="BT368" s="14">
        <v>90.435299999999998</v>
      </c>
      <c r="BU368" s="14">
        <v>91.952939999999998</v>
      </c>
      <c r="BV368" s="14">
        <v>92.211759999999998</v>
      </c>
      <c r="BW368" s="14">
        <v>91.961759999999998</v>
      </c>
      <c r="BX368" s="14">
        <v>90.373530000000002</v>
      </c>
      <c r="BY368" s="14">
        <v>88.055890000000005</v>
      </c>
      <c r="BZ368" s="14">
        <v>84.279409999999999</v>
      </c>
      <c r="CA368" s="14">
        <v>79.802940000000007</v>
      </c>
      <c r="CB368" s="14">
        <v>76.461759999999998</v>
      </c>
      <c r="CC368" s="14">
        <v>73.720590000000001</v>
      </c>
      <c r="CD368" s="14">
        <v>72.176469999999995</v>
      </c>
      <c r="CE368" s="14">
        <v>210309.9</v>
      </c>
      <c r="CF368" s="14">
        <v>201209.3</v>
      </c>
      <c r="CG368" s="14">
        <v>179168.5</v>
      </c>
      <c r="CH368" s="14">
        <v>163778.79999999999</v>
      </c>
      <c r="CI368" s="14">
        <v>108539.7</v>
      </c>
      <c r="CJ368" s="14">
        <v>63458.71</v>
      </c>
      <c r="CK368" s="14">
        <v>54033.53</v>
      </c>
      <c r="CL368" s="14">
        <v>50232.71</v>
      </c>
      <c r="CM368" s="14">
        <v>71016.31</v>
      </c>
      <c r="CN368" s="14">
        <v>134811.9</v>
      </c>
      <c r="CO368" s="14">
        <v>189212.2</v>
      </c>
      <c r="CP368" s="14">
        <v>242687.5</v>
      </c>
      <c r="CQ368" s="14">
        <v>279926.5</v>
      </c>
      <c r="CR368" s="14">
        <v>299825.2</v>
      </c>
      <c r="CS368" s="14">
        <v>314466.90000000002</v>
      </c>
      <c r="CT368" s="14">
        <v>346487.6</v>
      </c>
      <c r="CU368" s="14">
        <v>355960.6</v>
      </c>
      <c r="CV368" s="14">
        <v>373616.2</v>
      </c>
      <c r="CW368" s="14">
        <v>356287.1</v>
      </c>
      <c r="CX368" s="14">
        <v>300367.90000000002</v>
      </c>
      <c r="CY368" s="14">
        <v>284472.5</v>
      </c>
      <c r="CZ368" s="14">
        <v>287254.90000000002</v>
      </c>
      <c r="DA368" s="14">
        <v>288736.40000000002</v>
      </c>
      <c r="DB368" s="14">
        <v>294715.7</v>
      </c>
      <c r="DC368" s="14">
        <v>307946.5</v>
      </c>
      <c r="DD368" s="14">
        <v>16</v>
      </c>
      <c r="DE368" s="14">
        <v>19</v>
      </c>
      <c r="DF368" s="27">
        <f t="shared" ca="1" si="5"/>
        <v>14144.454999999994</v>
      </c>
      <c r="DG368" s="14">
        <v>0</v>
      </c>
      <c r="DH368" s="14"/>
      <c r="DI368" s="14"/>
      <c r="DJ368" s="14"/>
      <c r="DK368" s="14"/>
      <c r="DL368" s="14"/>
      <c r="DM368" s="14"/>
      <c r="DN368" s="14"/>
      <c r="DO368" s="14"/>
      <c r="DP368" s="14"/>
      <c r="DQ368" s="14"/>
      <c r="DR368" s="14"/>
      <c r="DS368" s="14"/>
      <c r="DT368" s="14"/>
      <c r="DU368" s="14"/>
      <c r="DV368" s="14"/>
      <c r="DW368" s="14"/>
      <c r="DX368" s="14"/>
      <c r="DY368" s="14"/>
      <c r="DZ368" s="14"/>
      <c r="EA368" s="14"/>
    </row>
    <row r="369" spans="1:131" x14ac:dyDescent="0.25">
      <c r="A369" s="14" t="s">
        <v>64</v>
      </c>
      <c r="B369" s="14" t="s">
        <v>63</v>
      </c>
      <c r="C369" s="14" t="s">
        <v>63</v>
      </c>
      <c r="D369" s="14" t="s">
        <v>63</v>
      </c>
      <c r="E369" s="14" t="s">
        <v>63</v>
      </c>
      <c r="F369" s="14" t="s">
        <v>63</v>
      </c>
      <c r="G369" s="14" t="s">
        <v>191</v>
      </c>
      <c r="H369" s="1">
        <v>42215</v>
      </c>
      <c r="I369" s="14">
        <v>58512.639999999999</v>
      </c>
      <c r="J369" s="14">
        <v>57163.9</v>
      </c>
      <c r="K369" s="14">
        <v>55400.28</v>
      </c>
      <c r="L369" s="14">
        <v>55016.85</v>
      </c>
      <c r="M369" s="14">
        <v>56168.7</v>
      </c>
      <c r="N369" s="14">
        <v>59880.58</v>
      </c>
      <c r="O369" s="14">
        <v>64338.16</v>
      </c>
      <c r="P369" s="14">
        <v>68982.34</v>
      </c>
      <c r="Q369" s="14">
        <v>72074.47</v>
      </c>
      <c r="R369" s="14">
        <v>76402.3</v>
      </c>
      <c r="S369" s="14">
        <v>79925.16</v>
      </c>
      <c r="T369" s="14">
        <v>82060.990000000005</v>
      </c>
      <c r="U369" s="14">
        <v>82869.179999999993</v>
      </c>
      <c r="V369" s="14">
        <v>82592.62</v>
      </c>
      <c r="W369" s="14">
        <v>78932.23</v>
      </c>
      <c r="X369" s="14">
        <v>71265.52</v>
      </c>
      <c r="Y369" s="14">
        <v>68554.87</v>
      </c>
      <c r="Z369" s="14">
        <v>66575.679999999993</v>
      </c>
      <c r="AA369" s="14">
        <v>65159.39</v>
      </c>
      <c r="AB369" s="14">
        <v>70057.7</v>
      </c>
      <c r="AC369" s="14">
        <v>70698.559999999998</v>
      </c>
      <c r="AD369" s="14">
        <v>67912.05</v>
      </c>
      <c r="AE369" s="14">
        <v>64664.05</v>
      </c>
      <c r="AF369" s="14">
        <v>59272.26</v>
      </c>
      <c r="AG369" s="14">
        <v>67888.87</v>
      </c>
      <c r="AH369" s="14">
        <v>58441.79</v>
      </c>
      <c r="AI369" s="14">
        <v>56953.15</v>
      </c>
      <c r="AJ369" s="14">
        <v>55538.720000000001</v>
      </c>
      <c r="AK369" s="14">
        <v>55633.2</v>
      </c>
      <c r="AL369" s="14">
        <v>56934.84</v>
      </c>
      <c r="AM369" s="14">
        <v>60233.88</v>
      </c>
      <c r="AN369" s="14">
        <v>64061.09</v>
      </c>
      <c r="AO369" s="14">
        <v>68952.710000000006</v>
      </c>
      <c r="AP369" s="14">
        <v>72047.520000000004</v>
      </c>
      <c r="AQ369" s="14">
        <v>75724.61</v>
      </c>
      <c r="AR369" s="14">
        <v>78480.800000000003</v>
      </c>
      <c r="AS369" s="14">
        <v>81442.960000000006</v>
      </c>
      <c r="AT369" s="14">
        <v>82379.95</v>
      </c>
      <c r="AU369" s="14">
        <v>82770.91</v>
      </c>
      <c r="AV369" s="14">
        <v>82531.23</v>
      </c>
      <c r="AW369" s="14">
        <v>83759.31</v>
      </c>
      <c r="AX369" s="14">
        <v>80880.45</v>
      </c>
      <c r="AY369" s="14">
        <v>78542.2</v>
      </c>
      <c r="AZ369" s="14">
        <v>75472.19</v>
      </c>
      <c r="BA369" s="14">
        <v>72486.320000000007</v>
      </c>
      <c r="BB369" s="14">
        <v>70943.06</v>
      </c>
      <c r="BC369" s="14">
        <v>68256.66</v>
      </c>
      <c r="BD369" s="14">
        <v>65009.25</v>
      </c>
      <c r="BE369" s="14">
        <v>60048.21</v>
      </c>
      <c r="BF369" s="14">
        <v>79682.19</v>
      </c>
      <c r="BG369" s="14">
        <v>71.011240000000001</v>
      </c>
      <c r="BH369" s="14">
        <v>70.182590000000005</v>
      </c>
      <c r="BI369" s="14">
        <v>69.320220000000006</v>
      </c>
      <c r="BJ369" s="14">
        <v>68.022469999999998</v>
      </c>
      <c r="BK369" s="14">
        <v>67.278090000000006</v>
      </c>
      <c r="BL369" s="14">
        <v>66.615170000000006</v>
      </c>
      <c r="BM369" s="14">
        <v>66.289330000000007</v>
      </c>
      <c r="BN369" s="14">
        <v>67.221909999999994</v>
      </c>
      <c r="BO369" s="14">
        <v>69.508430000000004</v>
      </c>
      <c r="BP369" s="14">
        <v>72.528090000000006</v>
      </c>
      <c r="BQ369" s="14">
        <v>75.671350000000004</v>
      </c>
      <c r="BR369" s="14">
        <v>79.199439999999996</v>
      </c>
      <c r="BS369" s="14">
        <v>82.376400000000004</v>
      </c>
      <c r="BT369" s="14">
        <v>84.890450000000001</v>
      </c>
      <c r="BU369" s="14">
        <v>86.460669999999993</v>
      </c>
      <c r="BV369" s="14">
        <v>87.387640000000005</v>
      </c>
      <c r="BW369" s="14">
        <v>87.426959999999994</v>
      </c>
      <c r="BX369" s="14">
        <v>86.199439999999996</v>
      </c>
      <c r="BY369" s="14">
        <v>83.688199999999995</v>
      </c>
      <c r="BZ369" s="14">
        <v>79.769660000000002</v>
      </c>
      <c r="CA369" s="14">
        <v>76.806179999999998</v>
      </c>
      <c r="CB369" s="14">
        <v>74.780900000000003</v>
      </c>
      <c r="CC369" s="14">
        <v>73.221909999999994</v>
      </c>
      <c r="CD369" s="14">
        <v>72.171350000000004</v>
      </c>
      <c r="CE369" s="14">
        <v>207760.8</v>
      </c>
      <c r="CF369" s="14">
        <v>187259.4</v>
      </c>
      <c r="CG369" s="14">
        <v>170780.9</v>
      </c>
      <c r="CH369" s="14">
        <v>163473.29999999999</v>
      </c>
      <c r="CI369" s="14">
        <v>115211.6</v>
      </c>
      <c r="CJ369" s="14">
        <v>63675.87</v>
      </c>
      <c r="CK369" s="14">
        <v>54088.160000000003</v>
      </c>
      <c r="CL369" s="14">
        <v>52316.46</v>
      </c>
      <c r="CM369" s="14">
        <v>73544.850000000006</v>
      </c>
      <c r="CN369" s="14">
        <v>134080.1</v>
      </c>
      <c r="CO369" s="14">
        <v>190200.8</v>
      </c>
      <c r="CP369" s="14">
        <v>249121.4</v>
      </c>
      <c r="CQ369" s="14">
        <v>285173.5</v>
      </c>
      <c r="CR369" s="14">
        <v>308340.3</v>
      </c>
      <c r="CS369" s="14">
        <v>321985</v>
      </c>
      <c r="CT369" s="14">
        <v>356000.3</v>
      </c>
      <c r="CU369" s="14">
        <v>360622.6</v>
      </c>
      <c r="CV369" s="14">
        <v>375480.5</v>
      </c>
      <c r="CW369" s="14">
        <v>350813.3</v>
      </c>
      <c r="CX369" s="14">
        <v>295175.3</v>
      </c>
      <c r="CY369" s="14">
        <v>279241.3</v>
      </c>
      <c r="CZ369" s="14">
        <v>285535.40000000002</v>
      </c>
      <c r="DA369" s="14">
        <v>290456.8</v>
      </c>
      <c r="DB369" s="14">
        <v>298750.09999999998</v>
      </c>
      <c r="DC369" s="14">
        <v>309377.2</v>
      </c>
      <c r="DD369" s="14">
        <v>16</v>
      </c>
      <c r="DE369" s="14">
        <v>19</v>
      </c>
      <c r="DF369" s="27">
        <f t="shared" ca="1" si="5"/>
        <v>13539.432499999995</v>
      </c>
      <c r="DG369" s="14">
        <v>0</v>
      </c>
      <c r="DH369" s="14"/>
      <c r="DI369" s="14"/>
      <c r="DJ369" s="14"/>
      <c r="DK369" s="14"/>
      <c r="DL369" s="14"/>
      <c r="DM369" s="14"/>
      <c r="DN369" s="14"/>
      <c r="DO369" s="14"/>
      <c r="DP369" s="14"/>
      <c r="DQ369" s="14"/>
      <c r="DR369" s="14"/>
      <c r="DS369" s="14"/>
      <c r="DT369" s="14"/>
      <c r="DU369" s="14"/>
      <c r="DV369" s="14"/>
      <c r="DW369" s="14"/>
      <c r="DX369" s="14"/>
      <c r="DY369" s="14"/>
      <c r="DZ369" s="14"/>
      <c r="EA369" s="14"/>
    </row>
    <row r="370" spans="1:131" x14ac:dyDescent="0.25">
      <c r="A370" s="14" t="s">
        <v>64</v>
      </c>
      <c r="B370" s="14" t="s">
        <v>63</v>
      </c>
      <c r="C370" s="14" t="s">
        <v>63</v>
      </c>
      <c r="D370" s="14" t="s">
        <v>63</v>
      </c>
      <c r="E370" s="14" t="s">
        <v>63</v>
      </c>
      <c r="F370" s="14" t="s">
        <v>63</v>
      </c>
      <c r="G370" s="14" t="s">
        <v>191</v>
      </c>
      <c r="H370" s="1">
        <v>42233</v>
      </c>
      <c r="I370" s="14">
        <v>72234.740000000005</v>
      </c>
      <c r="J370" s="14">
        <v>71769.62</v>
      </c>
      <c r="K370" s="14">
        <v>70658.759999999995</v>
      </c>
      <c r="L370" s="14">
        <v>70435.55</v>
      </c>
      <c r="M370" s="14">
        <v>71315.259999999995</v>
      </c>
      <c r="N370" s="14">
        <v>76505.399999999994</v>
      </c>
      <c r="O370" s="14">
        <v>81724.17</v>
      </c>
      <c r="P370" s="14">
        <v>87620.81</v>
      </c>
      <c r="Q370" s="14">
        <v>95218.97</v>
      </c>
      <c r="R370" s="14">
        <v>99898.15</v>
      </c>
      <c r="S370" s="14">
        <v>104063</v>
      </c>
      <c r="T370" s="14">
        <v>105626.3</v>
      </c>
      <c r="U370" s="14">
        <v>108260.2</v>
      </c>
      <c r="V370" s="14">
        <v>106332.3</v>
      </c>
      <c r="W370" s="14">
        <v>96811.43</v>
      </c>
      <c r="X370" s="14">
        <v>88614.21</v>
      </c>
      <c r="Y370" s="14">
        <v>85771.56</v>
      </c>
      <c r="Z370" s="14">
        <v>82224.59</v>
      </c>
      <c r="AA370" s="14">
        <v>80285.03</v>
      </c>
      <c r="AB370" s="14">
        <v>88372.52</v>
      </c>
      <c r="AC370" s="14">
        <v>91927.98</v>
      </c>
      <c r="AD370" s="14">
        <v>89635.41</v>
      </c>
      <c r="AE370" s="14">
        <v>87374.27</v>
      </c>
      <c r="AF370" s="14">
        <v>84177.69</v>
      </c>
      <c r="AG370" s="14">
        <v>84223.85</v>
      </c>
      <c r="AH370" s="14">
        <v>72320.58</v>
      </c>
      <c r="AI370" s="14">
        <v>71645.820000000007</v>
      </c>
      <c r="AJ370" s="14">
        <v>70732.95</v>
      </c>
      <c r="AK370" s="14">
        <v>70859.509999999995</v>
      </c>
      <c r="AL370" s="14">
        <v>71911.53</v>
      </c>
      <c r="AM370" s="14">
        <v>76996.19</v>
      </c>
      <c r="AN370" s="14">
        <v>81572.52</v>
      </c>
      <c r="AO370" s="14">
        <v>87533.25</v>
      </c>
      <c r="AP370" s="14">
        <v>95209.9</v>
      </c>
      <c r="AQ370" s="14">
        <v>99053.33</v>
      </c>
      <c r="AR370" s="14">
        <v>102821.9</v>
      </c>
      <c r="AS370" s="14">
        <v>104811.6</v>
      </c>
      <c r="AT370" s="14">
        <v>107273.3</v>
      </c>
      <c r="AU370" s="14">
        <v>108118.8</v>
      </c>
      <c r="AV370" s="14">
        <v>107726.9</v>
      </c>
      <c r="AW370" s="14">
        <v>111631.9</v>
      </c>
      <c r="AX370" s="14">
        <v>108648.5</v>
      </c>
      <c r="AY370" s="14">
        <v>104573.1</v>
      </c>
      <c r="AZ370" s="14">
        <v>100185</v>
      </c>
      <c r="BA370" s="14">
        <v>95268.7</v>
      </c>
      <c r="BB370" s="14">
        <v>93523.5</v>
      </c>
      <c r="BC370" s="14">
        <v>90214.92</v>
      </c>
      <c r="BD370" s="14">
        <v>87770.73</v>
      </c>
      <c r="BE370" s="14">
        <v>85104.21</v>
      </c>
      <c r="BF370" s="14">
        <v>106282.7</v>
      </c>
      <c r="BG370" s="14">
        <v>74.686170000000004</v>
      </c>
      <c r="BH370" s="14">
        <v>72.861699999999999</v>
      </c>
      <c r="BI370" s="14">
        <v>71.271280000000004</v>
      </c>
      <c r="BJ370" s="14">
        <v>69.678190000000001</v>
      </c>
      <c r="BK370" s="14">
        <v>68.401600000000002</v>
      </c>
      <c r="BL370" s="14">
        <v>67.207440000000005</v>
      </c>
      <c r="BM370" s="14">
        <v>66.502660000000006</v>
      </c>
      <c r="BN370" s="14">
        <v>68.638300000000001</v>
      </c>
      <c r="BO370" s="14">
        <v>72.643619999999999</v>
      </c>
      <c r="BP370" s="14">
        <v>76.680850000000007</v>
      </c>
      <c r="BQ370" s="14">
        <v>80.952129999999997</v>
      </c>
      <c r="BR370" s="14">
        <v>84.648929999999993</v>
      </c>
      <c r="BS370" s="14">
        <v>87.609039999999993</v>
      </c>
      <c r="BT370" s="14">
        <v>90.242019999999997</v>
      </c>
      <c r="BU370" s="14">
        <v>92.093090000000004</v>
      </c>
      <c r="BV370" s="14">
        <v>92.78989</v>
      </c>
      <c r="BW370" s="14">
        <v>92.332440000000005</v>
      </c>
      <c r="BX370" s="14">
        <v>90.742019999999997</v>
      </c>
      <c r="BY370" s="14">
        <v>87.882980000000003</v>
      </c>
      <c r="BZ370" s="14">
        <v>83.058509999999998</v>
      </c>
      <c r="CA370" s="14">
        <v>78.380319999999998</v>
      </c>
      <c r="CB370" s="14">
        <v>75.077129999999997</v>
      </c>
      <c r="CC370" s="14">
        <v>72.236699999999999</v>
      </c>
      <c r="CD370" s="14">
        <v>70.577129999999997</v>
      </c>
      <c r="CE370" s="14">
        <v>332097.2</v>
      </c>
      <c r="CF370" s="14">
        <v>283402.59999999998</v>
      </c>
      <c r="CG370" s="14">
        <v>253814.7</v>
      </c>
      <c r="CH370" s="14">
        <v>231796.2</v>
      </c>
      <c r="CI370" s="14">
        <v>173757.8</v>
      </c>
      <c r="CJ370" s="14">
        <v>99870.73</v>
      </c>
      <c r="CK370" s="14">
        <v>77067.63</v>
      </c>
      <c r="CL370" s="14">
        <v>79554.98</v>
      </c>
      <c r="CM370" s="14">
        <v>116143.8</v>
      </c>
      <c r="CN370" s="14">
        <v>196517.5</v>
      </c>
      <c r="CO370" s="14">
        <v>315947.90000000002</v>
      </c>
      <c r="CP370" s="14">
        <v>395704</v>
      </c>
      <c r="CQ370" s="14">
        <v>432106.5</v>
      </c>
      <c r="CR370" s="14">
        <v>472180.9</v>
      </c>
      <c r="CS370" s="14">
        <v>469782.2</v>
      </c>
      <c r="CT370" s="14">
        <v>486518.8</v>
      </c>
      <c r="CU370" s="14">
        <v>466910.8</v>
      </c>
      <c r="CV370" s="14">
        <v>483839.3</v>
      </c>
      <c r="CW370" s="14">
        <v>461749.4</v>
      </c>
      <c r="CX370" s="14">
        <v>444979.6</v>
      </c>
      <c r="CY370" s="14">
        <v>445366.6</v>
      </c>
      <c r="CZ370" s="14">
        <v>435256.6</v>
      </c>
      <c r="DA370" s="14">
        <v>426512.8</v>
      </c>
      <c r="DB370" s="14">
        <v>441750.9</v>
      </c>
      <c r="DC370" s="14">
        <v>403471.3</v>
      </c>
      <c r="DD370" s="14">
        <v>16</v>
      </c>
      <c r="DE370" s="14">
        <v>19</v>
      </c>
      <c r="DF370" s="27">
        <f t="shared" ca="1" si="5"/>
        <v>23921.252500000002</v>
      </c>
      <c r="DG370" s="14">
        <v>0</v>
      </c>
      <c r="DH370" s="14"/>
      <c r="DI370" s="14"/>
      <c r="DJ370" s="14"/>
      <c r="DK370" s="14"/>
      <c r="DL370" s="14"/>
      <c r="DM370" s="14"/>
      <c r="DN370" s="14"/>
      <c r="DO370" s="14"/>
      <c r="DP370" s="14"/>
      <c r="DQ370" s="14"/>
      <c r="DR370" s="14"/>
      <c r="DS370" s="14"/>
      <c r="DT370" s="14"/>
      <c r="DU370" s="14"/>
      <c r="DV370" s="14"/>
      <c r="DW370" s="14"/>
      <c r="DX370" s="14"/>
      <c r="DY370" s="14"/>
      <c r="DZ370" s="14"/>
      <c r="EA370" s="14"/>
    </row>
    <row r="371" spans="1:131" x14ac:dyDescent="0.25">
      <c r="A371" s="14" t="s">
        <v>64</v>
      </c>
      <c r="B371" s="14" t="s">
        <v>63</v>
      </c>
      <c r="C371" s="14" t="s">
        <v>63</v>
      </c>
      <c r="D371" s="14" t="s">
        <v>63</v>
      </c>
      <c r="E371" s="14" t="s">
        <v>63</v>
      </c>
      <c r="F371" s="14" t="s">
        <v>63</v>
      </c>
      <c r="G371" s="14" t="s">
        <v>191</v>
      </c>
      <c r="H371" s="1">
        <v>42234</v>
      </c>
      <c r="I371" s="14">
        <v>85044.08</v>
      </c>
      <c r="J371" s="14">
        <v>84220.61</v>
      </c>
      <c r="K371" s="14">
        <v>82794.080000000002</v>
      </c>
      <c r="L371" s="14">
        <v>82955.03</v>
      </c>
      <c r="M371" s="14">
        <v>82597.440000000002</v>
      </c>
      <c r="N371" s="14">
        <v>88181.27</v>
      </c>
      <c r="O371" s="14">
        <v>93369.64</v>
      </c>
      <c r="P371" s="14">
        <v>93711.57</v>
      </c>
      <c r="Q371" s="14">
        <v>95689.48</v>
      </c>
      <c r="R371" s="14">
        <v>101651.2</v>
      </c>
      <c r="S371" s="14">
        <v>106822.3</v>
      </c>
      <c r="T371" s="14">
        <v>108113.5</v>
      </c>
      <c r="U371" s="14">
        <v>108871.1</v>
      </c>
      <c r="V371" s="14">
        <v>106738.1</v>
      </c>
      <c r="W371" s="14">
        <v>99035.42</v>
      </c>
      <c r="X371" s="14">
        <v>86837.99</v>
      </c>
      <c r="Y371" s="14">
        <v>85170.52</v>
      </c>
      <c r="Z371" s="14">
        <v>81448.97</v>
      </c>
      <c r="AA371" s="14">
        <v>78417.81</v>
      </c>
      <c r="AB371" s="14">
        <v>89785.31</v>
      </c>
      <c r="AC371" s="14">
        <v>94411.199999999997</v>
      </c>
      <c r="AD371" s="14">
        <v>93139.03</v>
      </c>
      <c r="AE371" s="14">
        <v>91163.81</v>
      </c>
      <c r="AF371" s="14">
        <v>87988.74</v>
      </c>
      <c r="AG371" s="14">
        <v>82968.820000000007</v>
      </c>
      <c r="AH371" s="14">
        <v>84213.15</v>
      </c>
      <c r="AI371" s="14">
        <v>83086.23</v>
      </c>
      <c r="AJ371" s="14">
        <v>82090.17</v>
      </c>
      <c r="AK371" s="14">
        <v>82961.66</v>
      </c>
      <c r="AL371" s="14">
        <v>83111.97</v>
      </c>
      <c r="AM371" s="14">
        <v>88654.49</v>
      </c>
      <c r="AN371" s="14">
        <v>93226.59</v>
      </c>
      <c r="AO371" s="14">
        <v>93791.38</v>
      </c>
      <c r="AP371" s="14">
        <v>95766.3</v>
      </c>
      <c r="AQ371" s="14">
        <v>100785.1</v>
      </c>
      <c r="AR371" s="14">
        <v>104929.3</v>
      </c>
      <c r="AS371" s="14">
        <v>106624.5</v>
      </c>
      <c r="AT371" s="14">
        <v>107430.1</v>
      </c>
      <c r="AU371" s="14">
        <v>107139</v>
      </c>
      <c r="AV371" s="14">
        <v>108794.3</v>
      </c>
      <c r="AW371" s="14">
        <v>109145.5</v>
      </c>
      <c r="AX371" s="14">
        <v>107595.2</v>
      </c>
      <c r="AY371" s="14">
        <v>103403.3</v>
      </c>
      <c r="AZ371" s="14">
        <v>97707.66</v>
      </c>
      <c r="BA371" s="14">
        <v>96248.34</v>
      </c>
      <c r="BB371" s="14">
        <v>94773.03</v>
      </c>
      <c r="BC371" s="14">
        <v>92623.73</v>
      </c>
      <c r="BD371" s="14">
        <v>90495.8</v>
      </c>
      <c r="BE371" s="14">
        <v>87808.04</v>
      </c>
      <c r="BF371" s="14">
        <v>104447.9</v>
      </c>
      <c r="BG371" s="14">
        <v>69.414060000000006</v>
      </c>
      <c r="BH371" s="14">
        <v>68.033850000000001</v>
      </c>
      <c r="BI371" s="14">
        <v>67.169269999999997</v>
      </c>
      <c r="BJ371" s="14">
        <v>66.382810000000006</v>
      </c>
      <c r="BK371" s="14">
        <v>65.236980000000003</v>
      </c>
      <c r="BL371" s="14">
        <v>64.455730000000003</v>
      </c>
      <c r="BM371" s="14">
        <v>64.072909999999993</v>
      </c>
      <c r="BN371" s="14">
        <v>64.901039999999995</v>
      </c>
      <c r="BO371" s="14">
        <v>67.486980000000003</v>
      </c>
      <c r="BP371" s="14">
        <v>70.716149999999999</v>
      </c>
      <c r="BQ371" s="14">
        <v>74.179689999999994</v>
      </c>
      <c r="BR371" s="14">
        <v>77.510409999999993</v>
      </c>
      <c r="BS371" s="14">
        <v>80.658850000000001</v>
      </c>
      <c r="BT371" s="14">
        <v>83.348960000000005</v>
      </c>
      <c r="BU371" s="14">
        <v>85.161460000000005</v>
      </c>
      <c r="BV371" s="14">
        <v>86.044269999999997</v>
      </c>
      <c r="BW371" s="14">
        <v>85.611980000000003</v>
      </c>
      <c r="BX371" s="14">
        <v>84.635409999999993</v>
      </c>
      <c r="BY371" s="14">
        <v>82.091149999999999</v>
      </c>
      <c r="BZ371" s="14">
        <v>77.997399999999999</v>
      </c>
      <c r="CA371" s="14">
        <v>74.361980000000003</v>
      </c>
      <c r="CB371" s="14">
        <v>71.84375</v>
      </c>
      <c r="CC371" s="14">
        <v>70.018230000000003</v>
      </c>
      <c r="CD371" s="14">
        <v>68.601560000000006</v>
      </c>
      <c r="CE371" s="14">
        <v>371933.7</v>
      </c>
      <c r="CF371" s="14">
        <v>334729.3</v>
      </c>
      <c r="CG371" s="14">
        <v>295349</v>
      </c>
      <c r="CH371" s="14">
        <v>263101.3</v>
      </c>
      <c r="CI371" s="14">
        <v>191602.7</v>
      </c>
      <c r="CJ371" s="14">
        <v>114026</v>
      </c>
      <c r="CK371" s="14">
        <v>89090.91</v>
      </c>
      <c r="CL371" s="14">
        <v>85936.7</v>
      </c>
      <c r="CM371" s="14">
        <v>133354.6</v>
      </c>
      <c r="CN371" s="14">
        <v>227950.2</v>
      </c>
      <c r="CO371" s="14">
        <v>366024.6</v>
      </c>
      <c r="CP371" s="14">
        <v>462748.9</v>
      </c>
      <c r="CQ371" s="14">
        <v>517172.9</v>
      </c>
      <c r="CR371" s="14">
        <v>551932.30000000005</v>
      </c>
      <c r="CS371" s="14">
        <v>556588.80000000005</v>
      </c>
      <c r="CT371" s="14">
        <v>574608.9</v>
      </c>
      <c r="CU371" s="14">
        <v>565902.69999999995</v>
      </c>
      <c r="CV371" s="14">
        <v>586908.9</v>
      </c>
      <c r="CW371" s="14">
        <v>565553.4</v>
      </c>
      <c r="CX371" s="14">
        <v>548397.9</v>
      </c>
      <c r="CY371" s="14">
        <v>543230</v>
      </c>
      <c r="CZ371" s="14">
        <v>542961.6</v>
      </c>
      <c r="DA371" s="14">
        <v>547167.5</v>
      </c>
      <c r="DB371" s="14">
        <v>545967.80000000005</v>
      </c>
      <c r="DC371" s="14">
        <v>488646.8</v>
      </c>
      <c r="DD371" s="14">
        <v>16</v>
      </c>
      <c r="DE371" s="14">
        <v>19</v>
      </c>
      <c r="DF371" s="27">
        <f t="shared" ca="1" si="5"/>
        <v>24265.752499999988</v>
      </c>
      <c r="DG371" s="14">
        <v>0</v>
      </c>
      <c r="DH371" s="14"/>
      <c r="DI371" s="14"/>
      <c r="DJ371" s="14"/>
      <c r="DK371" s="14"/>
      <c r="DL371" s="14"/>
      <c r="DM371" s="14"/>
      <c r="DN371" s="14"/>
      <c r="DO371" s="14"/>
      <c r="DP371" s="14"/>
      <c r="DQ371" s="14"/>
      <c r="DR371" s="14"/>
      <c r="DS371" s="14"/>
      <c r="DT371" s="14"/>
      <c r="DU371" s="14"/>
      <c r="DV371" s="14"/>
      <c r="DW371" s="14"/>
      <c r="DX371" s="14"/>
      <c r="DY371" s="14"/>
      <c r="DZ371" s="14"/>
      <c r="EA371" s="14"/>
    </row>
    <row r="372" spans="1:131" x14ac:dyDescent="0.25">
      <c r="A372" s="14" t="s">
        <v>64</v>
      </c>
      <c r="B372" s="14" t="s">
        <v>63</v>
      </c>
      <c r="C372" s="14" t="s">
        <v>63</v>
      </c>
      <c r="D372" s="14" t="s">
        <v>63</v>
      </c>
      <c r="E372" s="14" t="s">
        <v>63</v>
      </c>
      <c r="F372" s="14" t="s">
        <v>63</v>
      </c>
      <c r="G372" s="14" t="s">
        <v>191</v>
      </c>
      <c r="H372" s="1">
        <v>42242</v>
      </c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/>
      <c r="CF372" s="14"/>
      <c r="CG372" s="14"/>
      <c r="CH372" s="14"/>
      <c r="CI372" s="14"/>
      <c r="CJ372" s="14"/>
      <c r="CK372" s="14"/>
      <c r="CL372" s="14"/>
      <c r="CM372" s="14"/>
      <c r="CN372" s="14"/>
      <c r="CO372" s="14"/>
      <c r="CP372" s="14"/>
      <c r="CQ372" s="14"/>
      <c r="CR372" s="14"/>
      <c r="CS372" s="14"/>
      <c r="CT372" s="14"/>
      <c r="CU372" s="14"/>
      <c r="CV372" s="14"/>
      <c r="CW372" s="14"/>
      <c r="CX372" s="14"/>
      <c r="CY372" s="14"/>
      <c r="CZ372" s="14"/>
      <c r="DD372" s="14">
        <v>16</v>
      </c>
      <c r="DE372" s="14">
        <v>19</v>
      </c>
      <c r="DF372" s="27">
        <f t="shared" ca="1" si="5"/>
        <v>0</v>
      </c>
      <c r="DG372" s="14">
        <v>1</v>
      </c>
      <c r="DH372" s="14"/>
      <c r="DI372" s="14"/>
      <c r="DJ372" s="14"/>
      <c r="DK372" s="14"/>
      <c r="DL372" s="14"/>
      <c r="DM372" s="14"/>
      <c r="DN372" s="14"/>
      <c r="DO372" s="14"/>
      <c r="DP372" s="14"/>
      <c r="DQ372" s="14"/>
      <c r="DR372" s="14"/>
      <c r="DS372" s="14"/>
      <c r="DT372" s="14"/>
      <c r="DU372" s="14"/>
      <c r="DV372" s="14"/>
      <c r="DW372" s="14"/>
      <c r="DX372" s="14"/>
      <c r="DY372" s="14"/>
      <c r="DZ372" s="14"/>
      <c r="EA372" s="14"/>
    </row>
    <row r="373" spans="1:131" x14ac:dyDescent="0.25">
      <c r="A373" s="14" t="s">
        <v>64</v>
      </c>
      <c r="B373" s="14" t="s">
        <v>63</v>
      </c>
      <c r="C373" s="14" t="s">
        <v>63</v>
      </c>
      <c r="D373" s="14" t="s">
        <v>63</v>
      </c>
      <c r="E373" s="14" t="s">
        <v>63</v>
      </c>
      <c r="F373" s="14" t="s">
        <v>63</v>
      </c>
      <c r="G373" s="14" t="s">
        <v>191</v>
      </c>
      <c r="H373" s="1">
        <v>42243</v>
      </c>
      <c r="I373" s="14">
        <v>83488.539999999994</v>
      </c>
      <c r="J373" s="14">
        <v>82918.039999999994</v>
      </c>
      <c r="K373" s="14">
        <v>82389.91</v>
      </c>
      <c r="L373" s="14">
        <v>81063.509999999995</v>
      </c>
      <c r="M373" s="14">
        <v>81128.03</v>
      </c>
      <c r="N373" s="14">
        <v>84881</v>
      </c>
      <c r="O373" s="14">
        <v>91577.54</v>
      </c>
      <c r="P373" s="14">
        <v>95554.61</v>
      </c>
      <c r="Q373" s="14">
        <v>99404.23</v>
      </c>
      <c r="R373" s="14">
        <v>101815.5</v>
      </c>
      <c r="S373" s="14">
        <v>105982.7</v>
      </c>
      <c r="T373" s="14">
        <v>107020.9</v>
      </c>
      <c r="U373" s="14">
        <v>110913.9</v>
      </c>
      <c r="V373" s="14">
        <v>111124.5</v>
      </c>
      <c r="W373" s="14">
        <v>101594.2</v>
      </c>
      <c r="X373" s="14">
        <v>87543.48</v>
      </c>
      <c r="Y373" s="14">
        <v>84127.27</v>
      </c>
      <c r="Z373" s="14">
        <v>82905.64</v>
      </c>
      <c r="AA373" s="14">
        <v>82513.83</v>
      </c>
      <c r="AB373" s="14">
        <v>92865.85</v>
      </c>
      <c r="AC373" s="14">
        <v>96642.71</v>
      </c>
      <c r="AD373" s="14">
        <v>92842.18</v>
      </c>
      <c r="AE373" s="14">
        <v>89031.7</v>
      </c>
      <c r="AF373" s="14">
        <v>86502.04</v>
      </c>
      <c r="AG373" s="14">
        <v>84272.55</v>
      </c>
      <c r="AH373" s="14">
        <v>83386.570000000007</v>
      </c>
      <c r="AI373" s="14">
        <v>82553.37</v>
      </c>
      <c r="AJ373" s="14">
        <v>82317.009999999995</v>
      </c>
      <c r="AK373" s="14">
        <v>81605.88</v>
      </c>
      <c r="AL373" s="14">
        <v>81900.05</v>
      </c>
      <c r="AM373" s="14">
        <v>85540.88</v>
      </c>
      <c r="AN373" s="14">
        <v>91601.18</v>
      </c>
      <c r="AO373" s="14">
        <v>95430.94</v>
      </c>
      <c r="AP373" s="14">
        <v>99237.82</v>
      </c>
      <c r="AQ373" s="14">
        <v>100850.4</v>
      </c>
      <c r="AR373" s="14">
        <v>104430.7</v>
      </c>
      <c r="AS373" s="14">
        <v>105810.4</v>
      </c>
      <c r="AT373" s="14">
        <v>109381.3</v>
      </c>
      <c r="AU373" s="14">
        <v>112515.1</v>
      </c>
      <c r="AV373" s="14">
        <v>112386.2</v>
      </c>
      <c r="AW373" s="14">
        <v>111323.5</v>
      </c>
      <c r="AX373" s="14">
        <v>107696.2</v>
      </c>
      <c r="AY373" s="14">
        <v>105587.4</v>
      </c>
      <c r="AZ373" s="14">
        <v>102458.9</v>
      </c>
      <c r="BA373" s="14">
        <v>99525.25</v>
      </c>
      <c r="BB373" s="14">
        <v>97624.95</v>
      </c>
      <c r="BC373" s="14">
        <v>92995.17</v>
      </c>
      <c r="BD373" s="14">
        <v>88795.74</v>
      </c>
      <c r="BE373" s="14">
        <v>86903.47</v>
      </c>
      <c r="BF373" s="14">
        <v>106704.6</v>
      </c>
      <c r="BG373" s="14">
        <v>71.355670000000003</v>
      </c>
      <c r="BH373" s="14">
        <v>69.739689999999996</v>
      </c>
      <c r="BI373" s="14">
        <v>68.956180000000003</v>
      </c>
      <c r="BJ373" s="14">
        <v>67.884020000000007</v>
      </c>
      <c r="BK373" s="14">
        <v>66.659790000000001</v>
      </c>
      <c r="BL373" s="14">
        <v>65.708759999999998</v>
      </c>
      <c r="BM373" s="14">
        <v>65.394329999999997</v>
      </c>
      <c r="BN373" s="14">
        <v>67.82217</v>
      </c>
      <c r="BO373" s="14">
        <v>72.033510000000007</v>
      </c>
      <c r="BP373" s="14">
        <v>76.304119999999998</v>
      </c>
      <c r="BQ373" s="14">
        <v>80.518039999999999</v>
      </c>
      <c r="BR373" s="14">
        <v>84.788659999999993</v>
      </c>
      <c r="BS373" s="14">
        <v>88.590209999999999</v>
      </c>
      <c r="BT373" s="14">
        <v>91.309280000000001</v>
      </c>
      <c r="BU373" s="14">
        <v>93.42783</v>
      </c>
      <c r="BV373" s="14">
        <v>93.868549999999999</v>
      </c>
      <c r="BW373" s="14">
        <v>92.845359999999999</v>
      </c>
      <c r="BX373" s="14">
        <v>90.871129999999994</v>
      </c>
      <c r="BY373" s="14">
        <v>88.020619999999994</v>
      </c>
      <c r="BZ373" s="14">
        <v>84.551540000000003</v>
      </c>
      <c r="CA373" s="14">
        <v>81.530929999999998</v>
      </c>
      <c r="CB373" s="14">
        <v>79.546390000000002</v>
      </c>
      <c r="CC373" s="14">
        <v>77.569590000000005</v>
      </c>
      <c r="CD373" s="14">
        <v>75.257729999999995</v>
      </c>
      <c r="CE373" s="14">
        <v>270035.8</v>
      </c>
      <c r="CF373" s="14">
        <v>245833.9</v>
      </c>
      <c r="CG373" s="14">
        <v>226281.5</v>
      </c>
      <c r="CH373" s="14">
        <v>213747.8</v>
      </c>
      <c r="CI373" s="14">
        <v>169769</v>
      </c>
      <c r="CJ373" s="14">
        <v>97147.81</v>
      </c>
      <c r="CK373" s="14">
        <v>70988.09</v>
      </c>
      <c r="CL373" s="14">
        <v>76119.17</v>
      </c>
      <c r="CM373" s="14">
        <v>104384.3</v>
      </c>
      <c r="CN373" s="14">
        <v>186837.3</v>
      </c>
      <c r="CO373" s="14">
        <v>296163.59999999998</v>
      </c>
      <c r="CP373" s="14">
        <v>372861.3</v>
      </c>
      <c r="CQ373" s="14">
        <v>416500.8</v>
      </c>
      <c r="CR373" s="14">
        <v>435517</v>
      </c>
      <c r="CS373" s="14">
        <v>440039.2</v>
      </c>
      <c r="CT373" s="14">
        <v>459021.8</v>
      </c>
      <c r="CU373" s="14">
        <v>442713.7</v>
      </c>
      <c r="CV373" s="14">
        <v>460955.6</v>
      </c>
      <c r="CW373" s="14">
        <v>434628.3</v>
      </c>
      <c r="CX373" s="14">
        <v>404613</v>
      </c>
      <c r="CY373" s="14">
        <v>399744.9</v>
      </c>
      <c r="CZ373" s="14">
        <v>393800.1</v>
      </c>
      <c r="DA373" s="14">
        <v>408256.9</v>
      </c>
      <c r="DB373" s="14">
        <v>445274.8</v>
      </c>
      <c r="DC373" s="14">
        <v>380220.4</v>
      </c>
      <c r="DD373" s="14">
        <v>16</v>
      </c>
      <c r="DE373" s="14">
        <v>19</v>
      </c>
      <c r="DF373" s="27">
        <f t="shared" ca="1" si="5"/>
        <v>24975.770000000004</v>
      </c>
      <c r="DG373" s="14">
        <v>0</v>
      </c>
      <c r="DH373" s="14"/>
      <c r="DI373" s="14"/>
      <c r="DJ373" s="14"/>
      <c r="DK373" s="14"/>
      <c r="DL373" s="14"/>
      <c r="DM373" s="14"/>
      <c r="DN373" s="14"/>
      <c r="DO373" s="14"/>
      <c r="DP373" s="14"/>
      <c r="DQ373" s="14"/>
      <c r="DR373" s="14"/>
      <c r="DS373" s="14"/>
      <c r="DT373" s="14"/>
      <c r="DU373" s="14"/>
      <c r="DV373" s="14"/>
      <c r="DW373" s="14"/>
      <c r="DX373" s="14"/>
      <c r="DY373" s="14"/>
      <c r="DZ373" s="14"/>
      <c r="EA373" s="14"/>
    </row>
    <row r="374" spans="1:131" x14ac:dyDescent="0.25">
      <c r="A374" s="14" t="s">
        <v>64</v>
      </c>
      <c r="B374" s="14" t="s">
        <v>63</v>
      </c>
      <c r="C374" s="14" t="s">
        <v>63</v>
      </c>
      <c r="D374" s="14" t="s">
        <v>63</v>
      </c>
      <c r="E374" s="14" t="s">
        <v>63</v>
      </c>
      <c r="F374" s="14" t="s">
        <v>63</v>
      </c>
      <c r="G374" s="14" t="s">
        <v>191</v>
      </c>
      <c r="H374" s="1">
        <v>42256</v>
      </c>
      <c r="I374" s="14">
        <v>78090.880000000005</v>
      </c>
      <c r="J374" s="14">
        <v>77388.67</v>
      </c>
      <c r="K374" s="14">
        <v>77162.240000000005</v>
      </c>
      <c r="L374" s="14">
        <v>74806.86</v>
      </c>
      <c r="M374" s="14">
        <v>73457.19</v>
      </c>
      <c r="N374" s="14">
        <v>78204</v>
      </c>
      <c r="O374" s="14">
        <v>85778.78</v>
      </c>
      <c r="P374" s="14">
        <v>91143.6</v>
      </c>
      <c r="Q374" s="14">
        <v>95720.09</v>
      </c>
      <c r="R374" s="14">
        <v>98733.35</v>
      </c>
      <c r="S374" s="14">
        <v>100092.6</v>
      </c>
      <c r="T374" s="14">
        <v>103696.4</v>
      </c>
      <c r="U374" s="14">
        <v>106705.5</v>
      </c>
      <c r="V374" s="14">
        <v>106939.7</v>
      </c>
      <c r="W374" s="14">
        <v>99379.26</v>
      </c>
      <c r="X374" s="14">
        <v>90440.320000000007</v>
      </c>
      <c r="Y374" s="14">
        <v>88404.49</v>
      </c>
      <c r="Z374" s="14">
        <v>86209.43</v>
      </c>
      <c r="AA374" s="14">
        <v>84527.09</v>
      </c>
      <c r="AB374" s="14">
        <v>92500.33</v>
      </c>
      <c r="AC374" s="14">
        <v>92944.11</v>
      </c>
      <c r="AD374" s="14">
        <v>89084.32</v>
      </c>
      <c r="AE374" s="14">
        <v>85306.05</v>
      </c>
      <c r="AF374" s="14">
        <v>81539.91</v>
      </c>
      <c r="AG374" s="14">
        <v>87395.33</v>
      </c>
      <c r="AH374" s="14">
        <v>78591.39</v>
      </c>
      <c r="AI374" s="14">
        <v>77468.100000000006</v>
      </c>
      <c r="AJ374" s="14">
        <v>77294.350000000006</v>
      </c>
      <c r="AK374" s="14">
        <v>75451.09</v>
      </c>
      <c r="AL374" s="14">
        <v>74178.63</v>
      </c>
      <c r="AM374" s="14">
        <v>78983.039999999994</v>
      </c>
      <c r="AN374" s="14">
        <v>85930.59</v>
      </c>
      <c r="AO374" s="14">
        <v>91039.76</v>
      </c>
      <c r="AP374" s="14">
        <v>95872.9</v>
      </c>
      <c r="AQ374" s="14">
        <v>97578.16</v>
      </c>
      <c r="AR374" s="14">
        <v>98347.1</v>
      </c>
      <c r="AS374" s="14">
        <v>102368</v>
      </c>
      <c r="AT374" s="14">
        <v>104854.7</v>
      </c>
      <c r="AU374" s="14">
        <v>108223.5</v>
      </c>
      <c r="AV374" s="14">
        <v>109530.4</v>
      </c>
      <c r="AW374" s="14">
        <v>112291</v>
      </c>
      <c r="AX374" s="14">
        <v>109963.8</v>
      </c>
      <c r="AY374" s="14">
        <v>106593.5</v>
      </c>
      <c r="AZ374" s="14">
        <v>102155.4</v>
      </c>
      <c r="BA374" s="14">
        <v>98012.82</v>
      </c>
      <c r="BB374" s="14">
        <v>93298.29</v>
      </c>
      <c r="BC374" s="14">
        <v>88826.95</v>
      </c>
      <c r="BD374" s="14">
        <v>85056.94</v>
      </c>
      <c r="BE374" s="14">
        <v>81978.460000000006</v>
      </c>
      <c r="BF374" s="14">
        <v>107742.3</v>
      </c>
      <c r="BG374" s="14">
        <v>72.423680000000004</v>
      </c>
      <c r="BH374" s="14">
        <v>70.826319999999996</v>
      </c>
      <c r="BI374" s="14">
        <v>69.176320000000004</v>
      </c>
      <c r="BJ374" s="14">
        <v>68.089470000000006</v>
      </c>
      <c r="BK374" s="14">
        <v>66.744739999999993</v>
      </c>
      <c r="BL374" s="14">
        <v>65.931579999999997</v>
      </c>
      <c r="BM374" s="14">
        <v>65.478949999999998</v>
      </c>
      <c r="BN374" s="14">
        <v>67.634209999999996</v>
      </c>
      <c r="BO374" s="14">
        <v>72.889470000000003</v>
      </c>
      <c r="BP374" s="14">
        <v>77.652630000000002</v>
      </c>
      <c r="BQ374" s="14">
        <v>82.613159999999993</v>
      </c>
      <c r="BR374" s="14">
        <v>86.894739999999999</v>
      </c>
      <c r="BS374" s="14">
        <v>90.413150000000002</v>
      </c>
      <c r="BT374" s="14">
        <v>93.860529999999997</v>
      </c>
      <c r="BU374" s="14">
        <v>95.534210000000002</v>
      </c>
      <c r="BV374" s="14">
        <v>96.539469999999994</v>
      </c>
      <c r="BW374" s="14">
        <v>96.065790000000007</v>
      </c>
      <c r="BX374" s="14">
        <v>94.478949999999998</v>
      </c>
      <c r="BY374" s="14">
        <v>91.468419999999995</v>
      </c>
      <c r="BZ374" s="14">
        <v>86.218419999999995</v>
      </c>
      <c r="CA374" s="14">
        <v>81.852630000000005</v>
      </c>
      <c r="CB374" s="14">
        <v>78.826319999999996</v>
      </c>
      <c r="CC374" s="14">
        <v>76.44211</v>
      </c>
      <c r="CD374" s="14">
        <v>74.663150000000002</v>
      </c>
      <c r="CE374" s="14">
        <v>308544.5</v>
      </c>
      <c r="CF374" s="14">
        <v>280519.40000000002</v>
      </c>
      <c r="CG374" s="14">
        <v>262466.3</v>
      </c>
      <c r="CH374" s="14">
        <v>231144</v>
      </c>
      <c r="CI374" s="14">
        <v>170894</v>
      </c>
      <c r="CJ374" s="14">
        <v>99370.880000000005</v>
      </c>
      <c r="CK374" s="14">
        <v>78844.62</v>
      </c>
      <c r="CL374" s="14">
        <v>84089.12</v>
      </c>
      <c r="CM374" s="14">
        <v>127019.9</v>
      </c>
      <c r="CN374" s="14">
        <v>203747</v>
      </c>
      <c r="CO374" s="14">
        <v>320624</v>
      </c>
      <c r="CP374" s="14">
        <v>396796.3</v>
      </c>
      <c r="CQ374" s="14">
        <v>438298.8</v>
      </c>
      <c r="CR374" s="14">
        <v>466448.1</v>
      </c>
      <c r="CS374" s="14">
        <v>480060</v>
      </c>
      <c r="CT374" s="14">
        <v>490692.3</v>
      </c>
      <c r="CU374" s="14">
        <v>472148.7</v>
      </c>
      <c r="CV374" s="14">
        <v>490153</v>
      </c>
      <c r="CW374" s="14">
        <v>463904.5</v>
      </c>
      <c r="CX374" s="14">
        <v>442537.2</v>
      </c>
      <c r="CY374" s="14">
        <v>444463.5</v>
      </c>
      <c r="CZ374" s="14">
        <v>437260.2</v>
      </c>
      <c r="DA374" s="14">
        <v>436724.1</v>
      </c>
      <c r="DB374" s="14">
        <v>449858.5</v>
      </c>
      <c r="DC374" s="14">
        <v>405682.3</v>
      </c>
      <c r="DD374" s="14">
        <v>16</v>
      </c>
      <c r="DE374" s="14">
        <v>19</v>
      </c>
      <c r="DF374" s="27">
        <f t="shared" ca="1" si="5"/>
        <v>22199.342500000013</v>
      </c>
      <c r="DG374" s="14">
        <v>0</v>
      </c>
      <c r="DH374" s="14"/>
      <c r="DI374" s="14"/>
      <c r="DJ374" s="14"/>
      <c r="DK374" s="14"/>
      <c r="DL374" s="14"/>
      <c r="DM374" s="14"/>
      <c r="DN374" s="14"/>
      <c r="DO374" s="14"/>
      <c r="DP374" s="14"/>
      <c r="DQ374" s="14"/>
      <c r="DR374" s="14"/>
      <c r="DS374" s="14"/>
      <c r="DT374" s="14"/>
      <c r="DU374" s="14"/>
      <c r="DV374" s="14"/>
      <c r="DW374" s="14"/>
      <c r="DX374" s="14"/>
      <c r="DY374" s="14"/>
      <c r="DZ374" s="14"/>
      <c r="EA374" s="14"/>
    </row>
    <row r="375" spans="1:131" x14ac:dyDescent="0.25">
      <c r="A375" s="14" t="s">
        <v>64</v>
      </c>
      <c r="B375" s="14" t="s">
        <v>63</v>
      </c>
      <c r="C375" s="14" t="s">
        <v>63</v>
      </c>
      <c r="D375" s="14" t="s">
        <v>63</v>
      </c>
      <c r="E375" s="14" t="s">
        <v>63</v>
      </c>
      <c r="F375" s="14" t="s">
        <v>63</v>
      </c>
      <c r="G375" s="14" t="s">
        <v>191</v>
      </c>
      <c r="H375" s="1">
        <v>42257</v>
      </c>
      <c r="I375" s="14">
        <v>81570.95</v>
      </c>
      <c r="J375" s="14">
        <v>81531.929999999993</v>
      </c>
      <c r="K375" s="14">
        <v>80430.53</v>
      </c>
      <c r="L375" s="14">
        <v>78782.009999999995</v>
      </c>
      <c r="M375" s="14">
        <v>79649.75</v>
      </c>
      <c r="N375" s="14">
        <v>82756.75</v>
      </c>
      <c r="O375" s="14">
        <v>90180.160000000003</v>
      </c>
      <c r="P375" s="14">
        <v>92861.32</v>
      </c>
      <c r="Q375" s="14">
        <v>95334.9</v>
      </c>
      <c r="R375" s="14">
        <v>100398.5</v>
      </c>
      <c r="S375" s="14">
        <v>104955.8</v>
      </c>
      <c r="T375" s="14">
        <v>109517.7</v>
      </c>
      <c r="U375" s="14">
        <v>110935.8</v>
      </c>
      <c r="V375" s="14">
        <v>110422.9</v>
      </c>
      <c r="W375" s="14">
        <v>100586.3</v>
      </c>
      <c r="X375" s="14">
        <v>85049.13</v>
      </c>
      <c r="Y375" s="14">
        <v>82643.48</v>
      </c>
      <c r="Z375" s="14">
        <v>80136.83</v>
      </c>
      <c r="AA375" s="14">
        <v>77498.86</v>
      </c>
      <c r="AB375" s="14">
        <v>88589.7</v>
      </c>
      <c r="AC375" s="14">
        <v>91529.32</v>
      </c>
      <c r="AD375" s="14">
        <v>87545.63</v>
      </c>
      <c r="AE375" s="14">
        <v>86484</v>
      </c>
      <c r="AF375" s="14">
        <v>81170.289999999994</v>
      </c>
      <c r="AG375" s="14">
        <v>81332.070000000007</v>
      </c>
      <c r="AH375" s="14">
        <v>82103.100000000006</v>
      </c>
      <c r="AI375" s="14">
        <v>81852.77</v>
      </c>
      <c r="AJ375" s="14">
        <v>80721.13</v>
      </c>
      <c r="AK375" s="14">
        <v>79496.11</v>
      </c>
      <c r="AL375" s="14">
        <v>80400.66</v>
      </c>
      <c r="AM375" s="14">
        <v>83354.240000000005</v>
      </c>
      <c r="AN375" s="14">
        <v>90264.87</v>
      </c>
      <c r="AO375" s="14">
        <v>92735.97</v>
      </c>
      <c r="AP375" s="14">
        <v>95071.42</v>
      </c>
      <c r="AQ375" s="14">
        <v>99278.83</v>
      </c>
      <c r="AR375" s="14">
        <v>103294.6</v>
      </c>
      <c r="AS375" s="14">
        <v>108248.5</v>
      </c>
      <c r="AT375" s="14">
        <v>109400.7</v>
      </c>
      <c r="AU375" s="14">
        <v>111818.7</v>
      </c>
      <c r="AV375" s="14">
        <v>110818.4</v>
      </c>
      <c r="AW375" s="14">
        <v>107137.60000000001</v>
      </c>
      <c r="AX375" s="14">
        <v>104427.9</v>
      </c>
      <c r="AY375" s="14">
        <v>100988.3</v>
      </c>
      <c r="AZ375" s="14">
        <v>95785.85</v>
      </c>
      <c r="BA375" s="14">
        <v>94634.65</v>
      </c>
      <c r="BB375" s="14">
        <v>92523.8</v>
      </c>
      <c r="BC375" s="14">
        <v>87755.3</v>
      </c>
      <c r="BD375" s="14">
        <v>86750.49</v>
      </c>
      <c r="BE375" s="14">
        <v>82099.66</v>
      </c>
      <c r="BF375" s="14">
        <v>102055.8</v>
      </c>
      <c r="BG375" s="14">
        <v>72.954059999999998</v>
      </c>
      <c r="BH375" s="14">
        <v>71.583789999999993</v>
      </c>
      <c r="BI375" s="14">
        <v>70.224329999999995</v>
      </c>
      <c r="BJ375" s="14">
        <v>68.870270000000005</v>
      </c>
      <c r="BK375" s="14">
        <v>67.859459999999999</v>
      </c>
      <c r="BL375" s="14">
        <v>67.2</v>
      </c>
      <c r="BM375" s="14">
        <v>66.464870000000005</v>
      </c>
      <c r="BN375" s="14">
        <v>67.932429999999997</v>
      </c>
      <c r="BO375" s="14">
        <v>72.302700000000002</v>
      </c>
      <c r="BP375" s="14">
        <v>76.983789999999999</v>
      </c>
      <c r="BQ375" s="14">
        <v>81.391890000000004</v>
      </c>
      <c r="BR375" s="14">
        <v>85.9054</v>
      </c>
      <c r="BS375" s="14">
        <v>89.781080000000003</v>
      </c>
      <c r="BT375" s="14">
        <v>93.170270000000002</v>
      </c>
      <c r="BU375" s="14">
        <v>94.389189999999999</v>
      </c>
      <c r="BV375" s="14">
        <v>94.475679999999997</v>
      </c>
      <c r="BW375" s="14">
        <v>94.227029999999999</v>
      </c>
      <c r="BX375" s="14">
        <v>92.881079999999997</v>
      </c>
      <c r="BY375" s="14">
        <v>89.708110000000005</v>
      </c>
      <c r="BZ375" s="14">
        <v>84.843249999999998</v>
      </c>
      <c r="CA375" s="14">
        <v>81.294589999999999</v>
      </c>
      <c r="CB375" s="14">
        <v>78.389189999999999</v>
      </c>
      <c r="CC375" s="14">
        <v>76.043239999999997</v>
      </c>
      <c r="CD375" s="14">
        <v>74.483789999999999</v>
      </c>
      <c r="CE375" s="14">
        <v>339257.3</v>
      </c>
      <c r="CF375" s="14">
        <v>307746.40000000002</v>
      </c>
      <c r="CG375" s="14">
        <v>284021.8</v>
      </c>
      <c r="CH375" s="14">
        <v>257754.7</v>
      </c>
      <c r="CI375" s="14">
        <v>200331.5</v>
      </c>
      <c r="CJ375" s="14">
        <v>136665.79999999999</v>
      </c>
      <c r="CK375" s="14">
        <v>92572.76</v>
      </c>
      <c r="CL375" s="14">
        <v>84850.02</v>
      </c>
      <c r="CM375" s="14">
        <v>121871.5</v>
      </c>
      <c r="CN375" s="14">
        <v>201686.1</v>
      </c>
      <c r="CO375" s="14">
        <v>323588.8</v>
      </c>
      <c r="CP375" s="14">
        <v>404852.9</v>
      </c>
      <c r="CQ375" s="14">
        <v>449213.1</v>
      </c>
      <c r="CR375" s="14">
        <v>483820.1</v>
      </c>
      <c r="CS375" s="14">
        <v>489340</v>
      </c>
      <c r="CT375" s="14">
        <v>503899.8</v>
      </c>
      <c r="CU375" s="14">
        <v>484769.4</v>
      </c>
      <c r="CV375" s="14">
        <v>497949.6</v>
      </c>
      <c r="CW375" s="14">
        <v>469464.5</v>
      </c>
      <c r="CX375" s="14">
        <v>453788.4</v>
      </c>
      <c r="CY375" s="14">
        <v>467828.6</v>
      </c>
      <c r="CZ375" s="14">
        <v>461972.7</v>
      </c>
      <c r="DA375" s="14">
        <v>464580.7</v>
      </c>
      <c r="DB375" s="14">
        <v>493028.1</v>
      </c>
      <c r="DC375" s="14">
        <v>414867</v>
      </c>
      <c r="DD375" s="14">
        <v>16</v>
      </c>
      <c r="DE375" s="14">
        <v>19</v>
      </c>
      <c r="DF375" s="27">
        <f t="shared" ca="1" si="5"/>
        <v>24510.975000000006</v>
      </c>
      <c r="DG375" s="14">
        <v>0</v>
      </c>
      <c r="DH375" s="14"/>
      <c r="DI375" s="14"/>
      <c r="DJ375" s="14"/>
      <c r="DK375" s="14"/>
      <c r="DL375" s="14"/>
      <c r="DM375" s="14"/>
      <c r="DN375" s="14"/>
      <c r="DO375" s="14"/>
      <c r="DP375" s="14"/>
      <c r="DQ375" s="14"/>
      <c r="DR375" s="14"/>
      <c r="DS375" s="14"/>
      <c r="DT375" s="14"/>
      <c r="DU375" s="14"/>
      <c r="DV375" s="14"/>
      <c r="DW375" s="14"/>
      <c r="DX375" s="14"/>
      <c r="DY375" s="14"/>
      <c r="DZ375" s="14"/>
      <c r="EA375" s="14"/>
    </row>
    <row r="376" spans="1:131" x14ac:dyDescent="0.25">
      <c r="A376" s="14" t="s">
        <v>64</v>
      </c>
      <c r="B376" s="14" t="s">
        <v>63</v>
      </c>
      <c r="C376" s="14" t="s">
        <v>63</v>
      </c>
      <c r="D376" s="14" t="s">
        <v>63</v>
      </c>
      <c r="E376" s="14" t="s">
        <v>63</v>
      </c>
      <c r="F376" s="14" t="s">
        <v>63</v>
      </c>
      <c r="G376" s="14" t="s">
        <v>191</v>
      </c>
      <c r="H376" s="1">
        <v>42258</v>
      </c>
      <c r="I376" s="14">
        <v>80360.41</v>
      </c>
      <c r="J376" s="14">
        <v>78668.63</v>
      </c>
      <c r="K376" s="14">
        <v>77635.679999999993</v>
      </c>
      <c r="L376" s="14">
        <v>77393.899999999994</v>
      </c>
      <c r="M376" s="14">
        <v>77157.61</v>
      </c>
      <c r="N376" s="14">
        <v>79684.350000000006</v>
      </c>
      <c r="O376" s="14">
        <v>86420.53</v>
      </c>
      <c r="P376" s="14">
        <v>89860.74</v>
      </c>
      <c r="Q376" s="14">
        <v>92956.41</v>
      </c>
      <c r="R376" s="14">
        <v>95864.72</v>
      </c>
      <c r="S376" s="14">
        <v>99735.7</v>
      </c>
      <c r="T376" s="14">
        <v>102236.5</v>
      </c>
      <c r="U376" s="14">
        <v>102674.8</v>
      </c>
      <c r="V376" s="14">
        <v>100880.6</v>
      </c>
      <c r="W376" s="14">
        <v>94287.12</v>
      </c>
      <c r="X376" s="14">
        <v>81574.97</v>
      </c>
      <c r="Y376" s="14">
        <v>80353.009999999995</v>
      </c>
      <c r="Z376" s="14">
        <v>77845.64</v>
      </c>
      <c r="AA376" s="14">
        <v>75534.820000000007</v>
      </c>
      <c r="AB376" s="14">
        <v>86254.99</v>
      </c>
      <c r="AC376" s="14">
        <v>87773.1</v>
      </c>
      <c r="AD376" s="14">
        <v>86548.14</v>
      </c>
      <c r="AE376" s="14">
        <v>83910.11</v>
      </c>
      <c r="AF376" s="14">
        <v>79992.66</v>
      </c>
      <c r="AG376" s="14">
        <v>78827.11</v>
      </c>
      <c r="AH376" s="14">
        <v>80419.11</v>
      </c>
      <c r="AI376" s="14">
        <v>78659.88</v>
      </c>
      <c r="AJ376" s="14">
        <v>77671.58</v>
      </c>
      <c r="AK376" s="14">
        <v>77940.69</v>
      </c>
      <c r="AL376" s="14">
        <v>77771.47</v>
      </c>
      <c r="AM376" s="14">
        <v>80176.800000000003</v>
      </c>
      <c r="AN376" s="14">
        <v>86473.97</v>
      </c>
      <c r="AO376" s="14">
        <v>89845.53</v>
      </c>
      <c r="AP376" s="14">
        <v>92729.23</v>
      </c>
      <c r="AQ376" s="14">
        <v>94718.15</v>
      </c>
      <c r="AR376" s="14">
        <v>98113.76</v>
      </c>
      <c r="AS376" s="14">
        <v>101047.7</v>
      </c>
      <c r="AT376" s="14">
        <v>101103.9</v>
      </c>
      <c r="AU376" s="14">
        <v>102083.6</v>
      </c>
      <c r="AV376" s="14">
        <v>104386.4</v>
      </c>
      <c r="AW376" s="14">
        <v>103408.7</v>
      </c>
      <c r="AX376" s="14">
        <v>101689.4</v>
      </c>
      <c r="AY376" s="14">
        <v>98484.76</v>
      </c>
      <c r="AZ376" s="14">
        <v>93837.36</v>
      </c>
      <c r="BA376" s="14">
        <v>92317.71</v>
      </c>
      <c r="BB376" s="14">
        <v>88531.33</v>
      </c>
      <c r="BC376" s="14">
        <v>86444.95</v>
      </c>
      <c r="BD376" s="14">
        <v>83776.850000000006</v>
      </c>
      <c r="BE376" s="14">
        <v>80586.210000000006</v>
      </c>
      <c r="BF376" s="14">
        <v>99287.83</v>
      </c>
      <c r="BG376" s="14">
        <v>72.943550000000002</v>
      </c>
      <c r="BH376" s="14">
        <v>71.860209999999995</v>
      </c>
      <c r="BI376" s="14">
        <v>70.400540000000007</v>
      </c>
      <c r="BJ376" s="14">
        <v>69.233869999999996</v>
      </c>
      <c r="BK376" s="14">
        <v>68.276880000000006</v>
      </c>
      <c r="BL376" s="14">
        <v>68.018810000000002</v>
      </c>
      <c r="BM376" s="14">
        <v>67.336020000000005</v>
      </c>
      <c r="BN376" s="14">
        <v>67.314509999999999</v>
      </c>
      <c r="BO376" s="14">
        <v>69.927419999999998</v>
      </c>
      <c r="BP376" s="14">
        <v>73.712360000000004</v>
      </c>
      <c r="BQ376" s="14">
        <v>77.739249999999998</v>
      </c>
      <c r="BR376" s="14">
        <v>81.521510000000006</v>
      </c>
      <c r="BS376" s="14">
        <v>85.483869999999996</v>
      </c>
      <c r="BT376" s="14">
        <v>88.435490000000001</v>
      </c>
      <c r="BU376" s="14">
        <v>89.895160000000004</v>
      </c>
      <c r="BV376" s="14">
        <v>91.134410000000003</v>
      </c>
      <c r="BW376" s="14">
        <v>90.494619999999998</v>
      </c>
      <c r="BX376" s="14">
        <v>89.024190000000004</v>
      </c>
      <c r="BY376" s="14">
        <v>85.569890000000001</v>
      </c>
      <c r="BZ376" s="14">
        <v>81.352149999999995</v>
      </c>
      <c r="CA376" s="14">
        <v>78.204300000000003</v>
      </c>
      <c r="CB376" s="14">
        <v>75.341399999999993</v>
      </c>
      <c r="CC376" s="14">
        <v>73.06183</v>
      </c>
      <c r="CD376" s="14">
        <v>71.430109999999999</v>
      </c>
      <c r="CE376" s="14">
        <v>318540.3</v>
      </c>
      <c r="CF376" s="14">
        <v>299231.90000000002</v>
      </c>
      <c r="CG376" s="14">
        <v>276598.8</v>
      </c>
      <c r="CH376" s="14">
        <v>261099.5</v>
      </c>
      <c r="CI376" s="14">
        <v>196512</v>
      </c>
      <c r="CJ376" s="14">
        <v>112439.2</v>
      </c>
      <c r="CK376" s="14">
        <v>98945.68</v>
      </c>
      <c r="CL376" s="14">
        <v>83829.88</v>
      </c>
      <c r="CM376" s="14">
        <v>113826.9</v>
      </c>
      <c r="CN376" s="14">
        <v>198631.1</v>
      </c>
      <c r="CO376" s="14">
        <v>329361.2</v>
      </c>
      <c r="CP376" s="14">
        <v>383730.3</v>
      </c>
      <c r="CQ376" s="14">
        <v>430150.8</v>
      </c>
      <c r="CR376" s="14">
        <v>449113.3</v>
      </c>
      <c r="CS376" s="14">
        <v>452702.8</v>
      </c>
      <c r="CT376" s="14">
        <v>478145.3</v>
      </c>
      <c r="CU376" s="14">
        <v>455847.2</v>
      </c>
      <c r="CV376" s="14">
        <v>473047</v>
      </c>
      <c r="CW376" s="14">
        <v>442637.2</v>
      </c>
      <c r="CX376" s="14">
        <v>416880</v>
      </c>
      <c r="CY376" s="14">
        <v>451060.6</v>
      </c>
      <c r="CZ376" s="14">
        <v>438015.9</v>
      </c>
      <c r="DA376" s="14">
        <v>448103.5</v>
      </c>
      <c r="DB376" s="14">
        <v>447602.1</v>
      </c>
      <c r="DC376" s="14">
        <v>390367.1</v>
      </c>
      <c r="DD376" s="14">
        <v>16</v>
      </c>
      <c r="DE376" s="14">
        <v>19</v>
      </c>
      <c r="DF376" s="27">
        <f t="shared" ca="1" si="5"/>
        <v>23165.205000000002</v>
      </c>
      <c r="DG376" s="14">
        <v>0</v>
      </c>
      <c r="DH376" s="14"/>
      <c r="DI376" s="14"/>
      <c r="DJ376" s="14"/>
      <c r="DK376" s="14"/>
      <c r="DL376" s="14"/>
      <c r="DM376" s="14"/>
      <c r="DN376" s="14"/>
      <c r="DO376" s="14"/>
      <c r="DP376" s="14"/>
      <c r="DQ376" s="14"/>
      <c r="DR376" s="14"/>
      <c r="DS376" s="14"/>
      <c r="DT376" s="14"/>
      <c r="DU376" s="14"/>
      <c r="DV376" s="14"/>
      <c r="DW376" s="14"/>
      <c r="DX376" s="14"/>
      <c r="DY376" s="14"/>
      <c r="DZ376" s="14"/>
      <c r="EA376" s="14"/>
    </row>
    <row r="377" spans="1:131" x14ac:dyDescent="0.25">
      <c r="A377" s="14" t="s">
        <v>64</v>
      </c>
      <c r="B377" s="14" t="s">
        <v>63</v>
      </c>
      <c r="C377" s="14" t="s">
        <v>63</v>
      </c>
      <c r="D377" s="14" t="s">
        <v>63</v>
      </c>
      <c r="E377" s="14" t="s">
        <v>63</v>
      </c>
      <c r="F377" s="14" t="s">
        <v>63</v>
      </c>
      <c r="G377" s="14" t="s">
        <v>191</v>
      </c>
      <c r="H377" s="1" t="s">
        <v>181</v>
      </c>
      <c r="I377" s="14">
        <v>65913.67</v>
      </c>
      <c r="J377" s="14">
        <v>65015.92</v>
      </c>
      <c r="K377" s="14">
        <v>63786.83</v>
      </c>
      <c r="L377" s="14">
        <v>63025.46</v>
      </c>
      <c r="M377" s="14">
        <v>63423.12</v>
      </c>
      <c r="N377" s="14">
        <v>67240.95</v>
      </c>
      <c r="O377" s="14">
        <v>72392.850000000006</v>
      </c>
      <c r="P377" s="14">
        <v>76033.13</v>
      </c>
      <c r="Q377" s="14">
        <v>79360.13</v>
      </c>
      <c r="R377" s="14">
        <v>83318.28</v>
      </c>
      <c r="S377" s="14">
        <v>86447.41</v>
      </c>
      <c r="T377" s="14">
        <v>88285.21</v>
      </c>
      <c r="U377" s="14">
        <v>89290.3</v>
      </c>
      <c r="V377" s="14">
        <v>88722.42</v>
      </c>
      <c r="W377" s="14">
        <v>82723.240000000005</v>
      </c>
      <c r="X377" s="14">
        <v>72000.39</v>
      </c>
      <c r="Y377" s="14">
        <v>70399.63</v>
      </c>
      <c r="Z377" s="14">
        <v>67976.25</v>
      </c>
      <c r="AA377" s="14">
        <v>66258.570000000007</v>
      </c>
      <c r="AB377" s="14">
        <v>73955.98</v>
      </c>
      <c r="AC377" s="14">
        <v>76303.95</v>
      </c>
      <c r="AD377" s="14">
        <v>73862.98</v>
      </c>
      <c r="AE377" s="14">
        <v>70850.36</v>
      </c>
      <c r="AF377" s="14">
        <v>67306.81</v>
      </c>
      <c r="AG377" s="14">
        <v>69158.710000000006</v>
      </c>
      <c r="AH377" s="14">
        <v>65919.570000000007</v>
      </c>
      <c r="AI377" s="14">
        <v>64863.32</v>
      </c>
      <c r="AJ377" s="14">
        <v>63869.22</v>
      </c>
      <c r="AK377" s="14">
        <v>63588.71</v>
      </c>
      <c r="AL377" s="14">
        <v>64081.04</v>
      </c>
      <c r="AM377" s="14">
        <v>67586.06</v>
      </c>
      <c r="AN377" s="14">
        <v>72289.53</v>
      </c>
      <c r="AO377" s="14">
        <v>76006.28</v>
      </c>
      <c r="AP377" s="14">
        <v>79299.11</v>
      </c>
      <c r="AQ377" s="14">
        <v>82539.73</v>
      </c>
      <c r="AR377" s="14">
        <v>85080.78</v>
      </c>
      <c r="AS377" s="14">
        <v>87538.09</v>
      </c>
      <c r="AT377" s="14">
        <v>88385.38</v>
      </c>
      <c r="AU377" s="14">
        <v>89596.84</v>
      </c>
      <c r="AV377" s="14">
        <v>89593.57</v>
      </c>
      <c r="AW377" s="14">
        <v>88924.5</v>
      </c>
      <c r="AX377" s="14">
        <v>87046.8</v>
      </c>
      <c r="AY377" s="14">
        <v>84103.8</v>
      </c>
      <c r="AZ377" s="14">
        <v>80304.7</v>
      </c>
      <c r="BA377" s="14">
        <v>78235.34</v>
      </c>
      <c r="BB377" s="14">
        <v>76902.52</v>
      </c>
      <c r="BC377" s="14">
        <v>74063.429999999993</v>
      </c>
      <c r="BD377" s="14">
        <v>71010.09</v>
      </c>
      <c r="BE377" s="14">
        <v>68003.199999999997</v>
      </c>
      <c r="BF377" s="14">
        <v>85085.29</v>
      </c>
      <c r="BG377" s="14">
        <v>71.659189999999995</v>
      </c>
      <c r="BH377" s="14">
        <v>70.29177</v>
      </c>
      <c r="BI377" s="14">
        <v>68.992649999999998</v>
      </c>
      <c r="BJ377" s="14">
        <v>67.782859999999999</v>
      </c>
      <c r="BK377" s="14">
        <v>66.734260000000006</v>
      </c>
      <c r="BL377" s="14">
        <v>65.9876</v>
      </c>
      <c r="BM377" s="14">
        <v>65.884140000000002</v>
      </c>
      <c r="BN377" s="14">
        <v>67.850170000000006</v>
      </c>
      <c r="BO377" s="14">
        <v>71.523700000000005</v>
      </c>
      <c r="BP377" s="14">
        <v>75.575999999999993</v>
      </c>
      <c r="BQ377" s="14">
        <v>79.621049999999997</v>
      </c>
      <c r="BR377" s="14">
        <v>83.456329999999994</v>
      </c>
      <c r="BS377" s="14">
        <v>86.657390000000007</v>
      </c>
      <c r="BT377" s="14">
        <v>89.241420000000005</v>
      </c>
      <c r="BU377" s="14">
        <v>90.813460000000006</v>
      </c>
      <c r="BV377" s="14">
        <v>91.572760000000002</v>
      </c>
      <c r="BW377" s="14">
        <v>91.299539999999993</v>
      </c>
      <c r="BX377" s="14">
        <v>90.121650000000002</v>
      </c>
      <c r="BY377" s="14">
        <v>87.578770000000006</v>
      </c>
      <c r="BZ377" s="14">
        <v>83.740139999999997</v>
      </c>
      <c r="CA377" s="14">
        <v>79.946070000000006</v>
      </c>
      <c r="CB377" s="14">
        <v>77.12791</v>
      </c>
      <c r="CC377" s="14">
        <v>74.836150000000004</v>
      </c>
      <c r="CD377" s="14">
        <v>73.169420000000002</v>
      </c>
      <c r="CE377" s="14">
        <v>18080.03</v>
      </c>
      <c r="CF377" s="14">
        <v>16387.400000000001</v>
      </c>
      <c r="CG377" s="14">
        <v>14999.23</v>
      </c>
      <c r="CH377" s="14">
        <v>13585.76</v>
      </c>
      <c r="CI377" s="14">
        <v>9978.8970000000008</v>
      </c>
      <c r="CJ377" s="14">
        <v>5798.54</v>
      </c>
      <c r="CK377" s="14">
        <v>4568.5010000000002</v>
      </c>
      <c r="CL377" s="14">
        <v>4417.8739999999998</v>
      </c>
      <c r="CM377" s="14">
        <v>6279.2020000000002</v>
      </c>
      <c r="CN377" s="14">
        <v>11073.37</v>
      </c>
      <c r="CO377" s="14">
        <v>16619.330000000002</v>
      </c>
      <c r="CP377" s="14">
        <v>21080.46</v>
      </c>
      <c r="CQ377" s="14">
        <v>23693.08</v>
      </c>
      <c r="CR377" s="14">
        <v>25355.08</v>
      </c>
      <c r="CS377" s="14">
        <v>26122.080000000002</v>
      </c>
      <c r="CT377" s="14">
        <v>27677.27</v>
      </c>
      <c r="CU377" s="14">
        <v>27557.61</v>
      </c>
      <c r="CV377" s="14">
        <v>28728.23</v>
      </c>
      <c r="CW377" s="14">
        <v>27208.81</v>
      </c>
      <c r="CX377" s="14">
        <v>24493.58</v>
      </c>
      <c r="CY377" s="14">
        <v>24103.83</v>
      </c>
      <c r="CZ377" s="14">
        <v>24242.62</v>
      </c>
      <c r="DA377" s="14">
        <v>24601.919999999998</v>
      </c>
      <c r="DB377" s="14">
        <v>25364.92</v>
      </c>
      <c r="DC377" s="14">
        <v>23661.81</v>
      </c>
      <c r="DD377" s="14">
        <v>16</v>
      </c>
      <c r="DE377" s="14">
        <v>19</v>
      </c>
      <c r="DF377" s="27">
        <f t="shared" ca="1" si="5"/>
        <v>18258.45749999999</v>
      </c>
      <c r="DG377" s="14">
        <v>0</v>
      </c>
      <c r="DH377" s="14"/>
      <c r="DI377" s="14"/>
      <c r="DJ377" s="14"/>
      <c r="DK377" s="14"/>
      <c r="DL377" s="14"/>
      <c r="DM377" s="14"/>
      <c r="DN377" s="14"/>
      <c r="DO377" s="14"/>
      <c r="DP377" s="14"/>
      <c r="DQ377" s="14"/>
      <c r="DR377" s="14"/>
      <c r="DS377" s="14"/>
      <c r="DT377" s="14"/>
      <c r="DU377" s="14"/>
      <c r="DV377" s="14"/>
      <c r="DW377" s="14"/>
      <c r="DX377" s="14"/>
      <c r="DY377" s="14"/>
      <c r="DZ377" s="14"/>
      <c r="EA377" s="14"/>
    </row>
    <row r="378" spans="1:131" x14ac:dyDescent="0.25">
      <c r="A378" s="14" t="s">
        <v>64</v>
      </c>
      <c r="B378" s="14" t="s">
        <v>63</v>
      </c>
      <c r="C378" s="14" t="s">
        <v>63</v>
      </c>
      <c r="D378" s="14" t="s">
        <v>63</v>
      </c>
      <c r="E378" s="14" t="s">
        <v>63</v>
      </c>
      <c r="F378" s="14" t="s">
        <v>63</v>
      </c>
      <c r="G378" s="14" t="s">
        <v>192</v>
      </c>
      <c r="H378" s="1">
        <v>42163</v>
      </c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  <c r="CD378" s="14"/>
      <c r="CE378" s="14"/>
      <c r="CF378" s="14"/>
      <c r="CG378" s="14"/>
      <c r="CH378" s="14"/>
      <c r="CI378" s="14"/>
      <c r="CJ378" s="14"/>
      <c r="CK378" s="14"/>
      <c r="CL378" s="14"/>
      <c r="CM378" s="14"/>
      <c r="CN378" s="14"/>
      <c r="CO378" s="14"/>
      <c r="CP378" s="14"/>
      <c r="CQ378" s="14"/>
      <c r="CR378" s="14"/>
      <c r="CS378" s="14"/>
      <c r="CT378" s="14"/>
      <c r="CU378" s="14"/>
      <c r="CV378" s="14"/>
      <c r="CW378" s="14"/>
      <c r="CX378" s="14"/>
      <c r="CY378" s="14"/>
      <c r="CZ378" s="14"/>
      <c r="DD378" s="14">
        <v>16</v>
      </c>
      <c r="DE378" s="14">
        <v>19</v>
      </c>
      <c r="DF378" s="27">
        <f t="shared" ca="1" si="5"/>
        <v>0</v>
      </c>
      <c r="DG378" s="14">
        <v>1</v>
      </c>
      <c r="DH378" s="14"/>
      <c r="DI378" s="14"/>
      <c r="DJ378" s="14"/>
      <c r="DK378" s="14"/>
      <c r="DL378" s="14"/>
      <c r="DM378" s="14"/>
      <c r="DN378" s="14"/>
      <c r="DO378" s="14"/>
      <c r="DP378" s="14"/>
      <c r="DQ378" s="14"/>
      <c r="DR378" s="14"/>
      <c r="DS378" s="14"/>
      <c r="DT378" s="14"/>
      <c r="DU378" s="14"/>
      <c r="DV378" s="14"/>
      <c r="DW378" s="14"/>
      <c r="DX378" s="14"/>
      <c r="DY378" s="14"/>
      <c r="DZ378" s="14"/>
      <c r="EA378" s="14"/>
    </row>
    <row r="379" spans="1:131" x14ac:dyDescent="0.25">
      <c r="A379" s="14" t="s">
        <v>64</v>
      </c>
      <c r="B379" s="14" t="s">
        <v>63</v>
      </c>
      <c r="C379" s="14" t="s">
        <v>63</v>
      </c>
      <c r="D379" s="14" t="s">
        <v>63</v>
      </c>
      <c r="E379" s="14" t="s">
        <v>63</v>
      </c>
      <c r="F379" s="14" t="s">
        <v>63</v>
      </c>
      <c r="G379" s="14" t="s">
        <v>192</v>
      </c>
      <c r="H379" s="1">
        <v>42164</v>
      </c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  <c r="CD379" s="14"/>
      <c r="CE379" s="14"/>
      <c r="CF379" s="14"/>
      <c r="CG379" s="14"/>
      <c r="CH379" s="14"/>
      <c r="CI379" s="14"/>
      <c r="CJ379" s="14"/>
      <c r="CK379" s="14"/>
      <c r="CL379" s="14"/>
      <c r="CM379" s="14"/>
      <c r="CN379" s="14"/>
      <c r="CO379" s="14"/>
      <c r="CP379" s="14"/>
      <c r="CQ379" s="14"/>
      <c r="CR379" s="14"/>
      <c r="CS379" s="14"/>
      <c r="CT379" s="14"/>
      <c r="CU379" s="14"/>
      <c r="CV379" s="14"/>
      <c r="CW379" s="14"/>
      <c r="CX379" s="14"/>
      <c r="CY379" s="14"/>
      <c r="CZ379" s="14"/>
      <c r="DD379" s="14">
        <v>15</v>
      </c>
      <c r="DE379" s="14">
        <v>18</v>
      </c>
      <c r="DF379" s="27">
        <f t="shared" ca="1" si="5"/>
        <v>0</v>
      </c>
      <c r="DG379" s="14">
        <v>1</v>
      </c>
      <c r="DH379" s="14"/>
      <c r="DI379" s="14"/>
      <c r="DJ379" s="14"/>
      <c r="DK379" s="14"/>
      <c r="DL379" s="14"/>
      <c r="DM379" s="14"/>
      <c r="DN379" s="14"/>
      <c r="DO379" s="14"/>
      <c r="DP379" s="14"/>
      <c r="DQ379" s="14"/>
      <c r="DR379" s="14"/>
      <c r="DS379" s="14"/>
      <c r="DT379" s="14"/>
      <c r="DU379" s="14"/>
      <c r="DV379" s="14"/>
      <c r="DW379" s="14"/>
      <c r="DX379" s="14"/>
      <c r="DY379" s="14"/>
      <c r="DZ379" s="14"/>
      <c r="EA379" s="14"/>
    </row>
    <row r="380" spans="1:131" x14ac:dyDescent="0.25">
      <c r="A380" s="14" t="s">
        <v>64</v>
      </c>
      <c r="B380" s="14" t="s">
        <v>63</v>
      </c>
      <c r="C380" s="14" t="s">
        <v>63</v>
      </c>
      <c r="D380" s="14" t="s">
        <v>63</v>
      </c>
      <c r="E380" s="14" t="s">
        <v>63</v>
      </c>
      <c r="F380" s="14" t="s">
        <v>63</v>
      </c>
      <c r="G380" s="14" t="s">
        <v>192</v>
      </c>
      <c r="H380" s="1">
        <v>42164</v>
      </c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J380" s="14"/>
      <c r="CK380" s="14"/>
      <c r="CL380" s="14"/>
      <c r="CM380" s="14"/>
      <c r="CN380" s="14"/>
      <c r="CO380" s="14"/>
      <c r="CP380" s="14"/>
      <c r="CQ380" s="14"/>
      <c r="CR380" s="14"/>
      <c r="CS380" s="14"/>
      <c r="CT380" s="14"/>
      <c r="CU380" s="14"/>
      <c r="CV380" s="14"/>
      <c r="CW380" s="14"/>
      <c r="CX380" s="14"/>
      <c r="CY380" s="14"/>
      <c r="CZ380" s="14"/>
      <c r="DD380" s="14">
        <v>15</v>
      </c>
      <c r="DE380" s="14">
        <v>19</v>
      </c>
      <c r="DF380" s="27">
        <f t="shared" ca="1" si="5"/>
        <v>0</v>
      </c>
      <c r="DG380" s="14">
        <v>1</v>
      </c>
      <c r="DH380" s="14"/>
      <c r="DI380" s="14"/>
      <c r="DJ380" s="14"/>
      <c r="DK380" s="14"/>
      <c r="DL380" s="14"/>
      <c r="DM380" s="14"/>
      <c r="DN380" s="14"/>
      <c r="DO380" s="14"/>
      <c r="DP380" s="14"/>
      <c r="DQ380" s="14"/>
      <c r="DR380" s="14"/>
      <c r="DS380" s="14"/>
      <c r="DT380" s="14"/>
      <c r="DU380" s="14"/>
      <c r="DV380" s="14"/>
      <c r="DW380" s="14"/>
      <c r="DX380" s="14"/>
      <c r="DY380" s="14"/>
      <c r="DZ380" s="14"/>
      <c r="EA380" s="14"/>
    </row>
    <row r="381" spans="1:131" x14ac:dyDescent="0.25">
      <c r="A381" s="14" t="s">
        <v>64</v>
      </c>
      <c r="B381" s="14" t="s">
        <v>63</v>
      </c>
      <c r="C381" s="14" t="s">
        <v>63</v>
      </c>
      <c r="D381" s="14" t="s">
        <v>63</v>
      </c>
      <c r="E381" s="14" t="s">
        <v>63</v>
      </c>
      <c r="F381" s="14" t="s">
        <v>63</v>
      </c>
      <c r="G381" s="14" t="s">
        <v>192</v>
      </c>
      <c r="H381" s="1">
        <v>42164</v>
      </c>
      <c r="I381" s="14">
        <v>2042.721</v>
      </c>
      <c r="J381" s="14">
        <v>1832.6420000000001</v>
      </c>
      <c r="K381" s="14">
        <v>1723.818</v>
      </c>
      <c r="L381" s="14">
        <v>1700.14</v>
      </c>
      <c r="M381" s="14">
        <v>1821.0540000000001</v>
      </c>
      <c r="N381" s="14">
        <v>2174.107</v>
      </c>
      <c r="O381" s="14">
        <v>2893.56</v>
      </c>
      <c r="P381" s="14">
        <v>4077.9960000000001</v>
      </c>
      <c r="Q381" s="14">
        <v>5049.6589999999997</v>
      </c>
      <c r="R381" s="14">
        <v>5513.884</v>
      </c>
      <c r="S381" s="14">
        <v>6054.259</v>
      </c>
      <c r="T381" s="14">
        <v>6081.6289999999999</v>
      </c>
      <c r="U381" s="14">
        <v>5719.326</v>
      </c>
      <c r="V381" s="14">
        <v>6027.7479999999996</v>
      </c>
      <c r="W381" s="14">
        <v>6093.5479999999998</v>
      </c>
      <c r="X381" s="14">
        <v>5191.9340000000002</v>
      </c>
      <c r="Y381" s="14">
        <v>5325.77</v>
      </c>
      <c r="Z381" s="14">
        <v>5210.7489999999998</v>
      </c>
      <c r="AA381" s="14">
        <v>5011.9459999999999</v>
      </c>
      <c r="AB381" s="14">
        <v>5537.402</v>
      </c>
      <c r="AC381" s="14">
        <v>5468.3289999999997</v>
      </c>
      <c r="AD381" s="14">
        <v>4111.8209999999999</v>
      </c>
      <c r="AE381" s="14">
        <v>2637.5540000000001</v>
      </c>
      <c r="AF381" s="14">
        <v>2058.6179999999999</v>
      </c>
      <c r="AG381" s="14">
        <v>5185.1000000000004</v>
      </c>
      <c r="AH381" s="14">
        <v>1984.8130000000001</v>
      </c>
      <c r="AI381" s="14">
        <v>1800.5840000000001</v>
      </c>
      <c r="AJ381" s="14">
        <v>1741.2239999999999</v>
      </c>
      <c r="AK381" s="14">
        <v>1755.001</v>
      </c>
      <c r="AL381" s="14">
        <v>1928.47</v>
      </c>
      <c r="AM381" s="14">
        <v>2274.511</v>
      </c>
      <c r="AN381" s="14">
        <v>2928.6590000000001</v>
      </c>
      <c r="AO381" s="14">
        <v>3979.28</v>
      </c>
      <c r="AP381" s="14">
        <v>4993.2969999999996</v>
      </c>
      <c r="AQ381" s="14">
        <v>5433.3180000000002</v>
      </c>
      <c r="AR381" s="14">
        <v>5952.7340000000004</v>
      </c>
      <c r="AS381" s="14">
        <v>6026.3890000000001</v>
      </c>
      <c r="AT381" s="14">
        <v>5746.2579999999998</v>
      </c>
      <c r="AU381" s="14">
        <v>6055.4430000000002</v>
      </c>
      <c r="AV381" s="14">
        <v>5937.4409999999998</v>
      </c>
      <c r="AW381" s="14">
        <v>6031.62</v>
      </c>
      <c r="AX381" s="14">
        <v>5982.2380000000003</v>
      </c>
      <c r="AY381" s="14">
        <v>5803.0919999999996</v>
      </c>
      <c r="AZ381" s="14">
        <v>5705.6270000000004</v>
      </c>
      <c r="BA381" s="14">
        <v>5400.9930000000004</v>
      </c>
      <c r="BB381" s="14">
        <v>5392.0190000000002</v>
      </c>
      <c r="BC381" s="14">
        <v>4205.8729999999996</v>
      </c>
      <c r="BD381" s="14">
        <v>2703.8679999999999</v>
      </c>
      <c r="BE381" s="14">
        <v>2103.2040000000002</v>
      </c>
      <c r="BF381" s="14">
        <v>5886.4539999999997</v>
      </c>
      <c r="BG381" s="14">
        <v>89.826920000000001</v>
      </c>
      <c r="BH381" s="14">
        <v>87.019229999999993</v>
      </c>
      <c r="BI381" s="14">
        <v>84.115390000000005</v>
      </c>
      <c r="BJ381" s="14">
        <v>81.711539999999999</v>
      </c>
      <c r="BK381" s="14">
        <v>81.211539999999999</v>
      </c>
      <c r="BL381" s="14">
        <v>79.307689999999994</v>
      </c>
      <c r="BM381" s="14">
        <v>79.615390000000005</v>
      </c>
      <c r="BN381" s="14">
        <v>81.923079999999999</v>
      </c>
      <c r="BO381" s="14">
        <v>83.567310000000006</v>
      </c>
      <c r="BP381" s="14">
        <v>83.971149999999994</v>
      </c>
      <c r="BQ381" s="14">
        <v>84.971149999999994</v>
      </c>
      <c r="BR381" s="14">
        <v>85.807689999999994</v>
      </c>
      <c r="BS381" s="14">
        <v>87.855770000000007</v>
      </c>
      <c r="BT381" s="14">
        <v>89.355770000000007</v>
      </c>
      <c r="BU381" s="14">
        <v>89.355770000000007</v>
      </c>
      <c r="BV381" s="14">
        <v>88.807689999999994</v>
      </c>
      <c r="BW381" s="14">
        <v>88</v>
      </c>
      <c r="BX381" s="14">
        <v>85.951920000000001</v>
      </c>
      <c r="BY381" s="14">
        <v>85.230770000000007</v>
      </c>
      <c r="BZ381" s="14">
        <v>84.875</v>
      </c>
      <c r="CA381" s="14">
        <v>82.567310000000006</v>
      </c>
      <c r="CB381" s="14">
        <v>80.067310000000006</v>
      </c>
      <c r="CC381" s="14">
        <v>78.759609999999995</v>
      </c>
      <c r="CD381" s="14">
        <v>78.307689999999994</v>
      </c>
      <c r="CE381" s="14">
        <v>5022.0110000000004</v>
      </c>
      <c r="CF381" s="14">
        <v>4565.9480000000003</v>
      </c>
      <c r="CG381" s="14">
        <v>4209.4790000000003</v>
      </c>
      <c r="CH381" s="14">
        <v>4161.558</v>
      </c>
      <c r="CI381" s="14">
        <v>4041.7950000000001</v>
      </c>
      <c r="CJ381" s="14">
        <v>4384.473</v>
      </c>
      <c r="CK381" s="14">
        <v>5538.34</v>
      </c>
      <c r="CL381" s="14">
        <v>3882.971</v>
      </c>
      <c r="CM381" s="14">
        <v>3725.95</v>
      </c>
      <c r="CN381" s="14">
        <v>5101.63</v>
      </c>
      <c r="CO381" s="14">
        <v>4199.2250000000004</v>
      </c>
      <c r="CP381" s="14">
        <v>3330.3150000000001</v>
      </c>
      <c r="CQ381" s="14">
        <v>3340.1370000000002</v>
      </c>
      <c r="CR381" s="14">
        <v>4308.2259999999997</v>
      </c>
      <c r="CS381" s="14">
        <v>5071.5820000000003</v>
      </c>
      <c r="CT381" s="14">
        <v>5467.8689999999997</v>
      </c>
      <c r="CU381" s="14">
        <v>5442.9840000000004</v>
      </c>
      <c r="CV381" s="14">
        <v>6343.9539999999997</v>
      </c>
      <c r="CW381" s="14">
        <v>6992.7420000000002</v>
      </c>
      <c r="CX381" s="14">
        <v>9658.5010000000002</v>
      </c>
      <c r="CY381" s="14">
        <v>9447.0920000000006</v>
      </c>
      <c r="CZ381" s="14">
        <v>6653.2510000000002</v>
      </c>
      <c r="DA381" s="14">
        <v>5049.741</v>
      </c>
      <c r="DB381" s="14">
        <v>3507.703</v>
      </c>
      <c r="DC381" s="14">
        <v>4535.0609999999997</v>
      </c>
      <c r="DD381" s="14">
        <v>16</v>
      </c>
      <c r="DE381" s="14">
        <v>19</v>
      </c>
      <c r="DF381" s="27">
        <f t="shared" ca="1" si="5"/>
        <v>753.49799999999959</v>
      </c>
      <c r="DG381" s="14">
        <v>0</v>
      </c>
      <c r="DH381" s="14"/>
      <c r="DI381" s="14"/>
      <c r="DJ381" s="14"/>
      <c r="DK381" s="14"/>
      <c r="DL381" s="14"/>
      <c r="DM381" s="14"/>
      <c r="DN381" s="14"/>
      <c r="DO381" s="14"/>
      <c r="DP381" s="14"/>
      <c r="DQ381" s="14"/>
      <c r="DR381" s="14"/>
      <c r="DS381" s="14"/>
      <c r="DT381" s="14"/>
      <c r="DU381" s="14"/>
      <c r="DV381" s="14"/>
      <c r="DW381" s="14"/>
      <c r="DX381" s="14"/>
      <c r="DY381" s="14"/>
      <c r="DZ381" s="14"/>
      <c r="EA381" s="14"/>
    </row>
    <row r="382" spans="1:131" x14ac:dyDescent="0.25">
      <c r="A382" s="14" t="s">
        <v>64</v>
      </c>
      <c r="B382" s="14" t="s">
        <v>63</v>
      </c>
      <c r="C382" s="14" t="s">
        <v>63</v>
      </c>
      <c r="D382" s="14" t="s">
        <v>63</v>
      </c>
      <c r="E382" s="14" t="s">
        <v>63</v>
      </c>
      <c r="F382" s="14" t="s">
        <v>63</v>
      </c>
      <c r="G382" s="14" t="s">
        <v>192</v>
      </c>
      <c r="H382" s="1">
        <v>42167</v>
      </c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  <c r="CW382" s="14"/>
      <c r="CX382" s="14"/>
      <c r="CY382" s="14"/>
      <c r="CZ382" s="14"/>
      <c r="DD382" s="14">
        <v>16</v>
      </c>
      <c r="DE382" s="14">
        <v>19</v>
      </c>
      <c r="DF382" s="27">
        <f t="shared" ca="1" si="5"/>
        <v>0</v>
      </c>
      <c r="DG382" s="14">
        <v>1</v>
      </c>
      <c r="DH382" s="14"/>
      <c r="DI382" s="14"/>
      <c r="DJ382" s="14"/>
      <c r="DK382" s="14"/>
      <c r="DL382" s="14"/>
      <c r="DM382" s="14"/>
      <c r="DN382" s="14"/>
      <c r="DO382" s="14"/>
      <c r="DP382" s="14"/>
      <c r="DQ382" s="14"/>
      <c r="DR382" s="14"/>
      <c r="DS382" s="14"/>
      <c r="DT382" s="14"/>
      <c r="DU382" s="14"/>
      <c r="DV382" s="14"/>
      <c r="DW382" s="14"/>
      <c r="DX382" s="14"/>
      <c r="DY382" s="14"/>
      <c r="DZ382" s="14"/>
      <c r="EA382" s="14"/>
    </row>
    <row r="383" spans="1:131" x14ac:dyDescent="0.25">
      <c r="A383" s="14" t="s">
        <v>64</v>
      </c>
      <c r="B383" s="14" t="s">
        <v>63</v>
      </c>
      <c r="C383" s="14" t="s">
        <v>63</v>
      </c>
      <c r="D383" s="14" t="s">
        <v>63</v>
      </c>
      <c r="E383" s="14" t="s">
        <v>63</v>
      </c>
      <c r="F383" s="14" t="s">
        <v>63</v>
      </c>
      <c r="G383" s="14" t="s">
        <v>192</v>
      </c>
      <c r="H383" s="1">
        <v>42180</v>
      </c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  <c r="CW383" s="14"/>
      <c r="CX383" s="14"/>
      <c r="CY383" s="14"/>
      <c r="CZ383" s="14"/>
      <c r="DD383" s="14">
        <v>16</v>
      </c>
      <c r="DE383" s="14">
        <v>19</v>
      </c>
      <c r="DF383" s="27">
        <f t="shared" ca="1" si="5"/>
        <v>0</v>
      </c>
      <c r="DG383" s="14">
        <v>1</v>
      </c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4"/>
      <c r="DS383" s="14"/>
      <c r="DT383" s="14"/>
      <c r="DU383" s="14"/>
      <c r="DV383" s="14"/>
      <c r="DW383" s="14"/>
      <c r="DX383" s="14"/>
      <c r="DY383" s="14"/>
      <c r="DZ383" s="14"/>
      <c r="EA383" s="14"/>
    </row>
    <row r="384" spans="1:131" x14ac:dyDescent="0.25">
      <c r="A384" s="14" t="s">
        <v>64</v>
      </c>
      <c r="B384" s="14" t="s">
        <v>63</v>
      </c>
      <c r="C384" s="14" t="s">
        <v>63</v>
      </c>
      <c r="D384" s="14" t="s">
        <v>63</v>
      </c>
      <c r="E384" s="14" t="s">
        <v>63</v>
      </c>
      <c r="F384" s="14" t="s">
        <v>63</v>
      </c>
      <c r="G384" s="14" t="s">
        <v>192</v>
      </c>
      <c r="H384" s="1">
        <v>42181</v>
      </c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D384" s="14">
        <v>16</v>
      </c>
      <c r="DE384" s="14">
        <v>19</v>
      </c>
      <c r="DF384" s="27">
        <f t="shared" ca="1" si="5"/>
        <v>0</v>
      </c>
      <c r="DG384" s="14">
        <v>1</v>
      </c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</row>
    <row r="385" spans="1:131" x14ac:dyDescent="0.25">
      <c r="A385" s="14" t="s">
        <v>64</v>
      </c>
      <c r="B385" s="14" t="s">
        <v>63</v>
      </c>
      <c r="C385" s="14" t="s">
        <v>63</v>
      </c>
      <c r="D385" s="14" t="s">
        <v>63</v>
      </c>
      <c r="E385" s="14" t="s">
        <v>63</v>
      </c>
      <c r="F385" s="14" t="s">
        <v>63</v>
      </c>
      <c r="G385" s="14" t="s">
        <v>192</v>
      </c>
      <c r="H385" s="1">
        <v>42185</v>
      </c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D385" s="14">
        <v>16</v>
      </c>
      <c r="DE385" s="14">
        <v>19</v>
      </c>
      <c r="DF385" s="27">
        <f t="shared" ca="1" si="5"/>
        <v>0</v>
      </c>
      <c r="DG385" s="14">
        <v>1</v>
      </c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</row>
    <row r="386" spans="1:131" x14ac:dyDescent="0.25">
      <c r="A386" s="14" t="s">
        <v>64</v>
      </c>
      <c r="B386" s="14" t="s">
        <v>63</v>
      </c>
      <c r="C386" s="14" t="s">
        <v>63</v>
      </c>
      <c r="D386" s="14" t="s">
        <v>63</v>
      </c>
      <c r="E386" s="14" t="s">
        <v>63</v>
      </c>
      <c r="F386" s="14" t="s">
        <v>63</v>
      </c>
      <c r="G386" s="14" t="s">
        <v>192</v>
      </c>
      <c r="H386" s="1">
        <v>42186</v>
      </c>
      <c r="I386" s="14">
        <v>57308.45</v>
      </c>
      <c r="J386" s="14">
        <v>55081.22</v>
      </c>
      <c r="K386" s="14">
        <v>53986.86</v>
      </c>
      <c r="L386" s="14">
        <v>55055.47</v>
      </c>
      <c r="M386" s="14">
        <v>58998</v>
      </c>
      <c r="N386" s="14">
        <v>62915.040000000001</v>
      </c>
      <c r="O386" s="14">
        <v>73017.7</v>
      </c>
      <c r="P386" s="14">
        <v>78735.12</v>
      </c>
      <c r="Q386" s="14">
        <v>85806.65</v>
      </c>
      <c r="R386" s="14">
        <v>94224.16</v>
      </c>
      <c r="S386" s="14">
        <v>105504</v>
      </c>
      <c r="T386" s="14">
        <v>108490.4</v>
      </c>
      <c r="U386" s="14">
        <v>108777.9</v>
      </c>
      <c r="V386" s="14">
        <v>109514.2</v>
      </c>
      <c r="W386" s="14">
        <v>104759.1</v>
      </c>
      <c r="X386" s="14">
        <v>87308.93</v>
      </c>
      <c r="Y386" s="14">
        <v>87101.08</v>
      </c>
      <c r="Z386" s="14">
        <v>86390.85</v>
      </c>
      <c r="AA386" s="14">
        <v>84590.9</v>
      </c>
      <c r="AB386" s="14">
        <v>96861.98</v>
      </c>
      <c r="AC386" s="14">
        <v>99861.96</v>
      </c>
      <c r="AD386" s="14">
        <v>87620.86</v>
      </c>
      <c r="AE386" s="14">
        <v>68437.460000000006</v>
      </c>
      <c r="AF386" s="14">
        <v>61617.39</v>
      </c>
      <c r="AG386" s="14">
        <v>86347.94</v>
      </c>
      <c r="AH386" s="14">
        <v>57076.22</v>
      </c>
      <c r="AI386" s="14">
        <v>54940.04</v>
      </c>
      <c r="AJ386" s="14">
        <v>54269.63</v>
      </c>
      <c r="AK386" s="14">
        <v>55518.5</v>
      </c>
      <c r="AL386" s="14">
        <v>59529.77</v>
      </c>
      <c r="AM386" s="14">
        <v>63405.07</v>
      </c>
      <c r="AN386" s="14">
        <v>73130.81</v>
      </c>
      <c r="AO386" s="14">
        <v>78308.92</v>
      </c>
      <c r="AP386" s="14">
        <v>85386.67</v>
      </c>
      <c r="AQ386" s="14">
        <v>94004.17</v>
      </c>
      <c r="AR386" s="14">
        <v>104461.9</v>
      </c>
      <c r="AS386" s="14">
        <v>107325.1</v>
      </c>
      <c r="AT386" s="14">
        <v>108670</v>
      </c>
      <c r="AU386" s="14">
        <v>112318</v>
      </c>
      <c r="AV386" s="14">
        <v>112981.2</v>
      </c>
      <c r="AW386" s="14">
        <v>113206.7</v>
      </c>
      <c r="AX386" s="14">
        <v>112187.3</v>
      </c>
      <c r="AY386" s="14">
        <v>111465.60000000001</v>
      </c>
      <c r="AZ386" s="14">
        <v>108190.3</v>
      </c>
      <c r="BA386" s="14">
        <v>103579.3</v>
      </c>
      <c r="BB386" s="14">
        <v>101268.8</v>
      </c>
      <c r="BC386" s="14">
        <v>88692.35</v>
      </c>
      <c r="BD386" s="14">
        <v>69472.710000000006</v>
      </c>
      <c r="BE386" s="14">
        <v>62552.62</v>
      </c>
      <c r="BF386" s="14">
        <v>111353.4</v>
      </c>
      <c r="BG386" s="14">
        <v>74.251270000000005</v>
      </c>
      <c r="BH386" s="14">
        <v>72.875630000000001</v>
      </c>
      <c r="BI386" s="14">
        <v>70.932320000000004</v>
      </c>
      <c r="BJ386" s="14">
        <v>69.561760000000007</v>
      </c>
      <c r="BK386" s="14">
        <v>68.929779999999994</v>
      </c>
      <c r="BL386" s="14">
        <v>68.16413</v>
      </c>
      <c r="BM386" s="14">
        <v>68.379869999999997</v>
      </c>
      <c r="BN386" s="14">
        <v>69.658199999999994</v>
      </c>
      <c r="BO386" s="14">
        <v>72.813029999999998</v>
      </c>
      <c r="BP386" s="14">
        <v>77.230959999999996</v>
      </c>
      <c r="BQ386" s="14">
        <v>81.536379999999994</v>
      </c>
      <c r="BR386" s="14">
        <v>84.805409999999995</v>
      </c>
      <c r="BS386" s="14">
        <v>86.280879999999996</v>
      </c>
      <c r="BT386" s="14">
        <v>87.197119999999998</v>
      </c>
      <c r="BU386" s="14">
        <v>87.21996</v>
      </c>
      <c r="BV386" s="14">
        <v>87.813869999999994</v>
      </c>
      <c r="BW386" s="14">
        <v>87.45008</v>
      </c>
      <c r="BX386" s="14">
        <v>86.366330000000005</v>
      </c>
      <c r="BY386" s="14">
        <v>84.147210000000001</v>
      </c>
      <c r="BZ386" s="14">
        <v>81.826570000000004</v>
      </c>
      <c r="CA386" s="14">
        <v>79.682739999999995</v>
      </c>
      <c r="CB386" s="14">
        <v>78.042299999999997</v>
      </c>
      <c r="CC386" s="14">
        <v>75.559219999999996</v>
      </c>
      <c r="CD386" s="14">
        <v>73.971239999999995</v>
      </c>
      <c r="CE386" s="14">
        <v>159145.29999999999</v>
      </c>
      <c r="CF386" s="14">
        <v>174233.3</v>
      </c>
      <c r="CG386" s="14">
        <v>175126.7</v>
      </c>
      <c r="CH386" s="14">
        <v>148666.79999999999</v>
      </c>
      <c r="CI386" s="14">
        <v>143089.4</v>
      </c>
      <c r="CJ386" s="14">
        <v>88617.84</v>
      </c>
      <c r="CK386" s="14">
        <v>67650.45</v>
      </c>
      <c r="CL386" s="14">
        <v>46106.25</v>
      </c>
      <c r="CM386" s="14">
        <v>66934.929999999993</v>
      </c>
      <c r="CN386" s="14">
        <v>97552.66</v>
      </c>
      <c r="CO386" s="14">
        <v>146390.79999999999</v>
      </c>
      <c r="CP386" s="14">
        <v>159793.20000000001</v>
      </c>
      <c r="CQ386" s="14">
        <v>182316</v>
      </c>
      <c r="CR386" s="14">
        <v>206773.1</v>
      </c>
      <c r="CS386" s="14">
        <v>209452.5</v>
      </c>
      <c r="CT386" s="14">
        <v>193733.1</v>
      </c>
      <c r="CU386" s="14">
        <v>183792.7</v>
      </c>
      <c r="CV386" s="14">
        <v>176074.7</v>
      </c>
      <c r="CW386" s="14">
        <v>163625.9</v>
      </c>
      <c r="CX386" s="14">
        <v>185483.8</v>
      </c>
      <c r="CY386" s="14">
        <v>195498.3</v>
      </c>
      <c r="CZ386" s="14">
        <v>195735.8</v>
      </c>
      <c r="DA386" s="14">
        <v>174170.1</v>
      </c>
      <c r="DB386" s="14">
        <v>173764.3</v>
      </c>
      <c r="DC386" s="14">
        <v>155944.5</v>
      </c>
      <c r="DD386" s="14">
        <v>16</v>
      </c>
      <c r="DE386" s="14">
        <v>19</v>
      </c>
      <c r="DF386" s="27">
        <f t="shared" ca="1" si="5"/>
        <v>26112.260000000009</v>
      </c>
      <c r="DG386" s="14">
        <v>0</v>
      </c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4"/>
      <c r="DS386" s="14"/>
      <c r="DT386" s="14"/>
      <c r="DU386" s="14"/>
      <c r="DV386" s="14"/>
      <c r="DW386" s="14"/>
      <c r="DX386" s="14"/>
      <c r="DY386" s="14"/>
      <c r="DZ386" s="14"/>
      <c r="EA386" s="14"/>
    </row>
    <row r="387" spans="1:131" x14ac:dyDescent="0.25">
      <c r="A387" s="14" t="s">
        <v>64</v>
      </c>
      <c r="B387" s="14" t="s">
        <v>63</v>
      </c>
      <c r="C387" s="14" t="s">
        <v>63</v>
      </c>
      <c r="D387" s="14" t="s">
        <v>63</v>
      </c>
      <c r="E387" s="14" t="s">
        <v>63</v>
      </c>
      <c r="F387" s="14" t="s">
        <v>63</v>
      </c>
      <c r="G387" s="14" t="s">
        <v>192</v>
      </c>
      <c r="H387" s="1">
        <v>42201</v>
      </c>
      <c r="I387" s="14">
        <v>35967.49</v>
      </c>
      <c r="J387" s="14">
        <v>34649.67</v>
      </c>
      <c r="K387" s="14">
        <v>33705.46</v>
      </c>
      <c r="L387" s="14">
        <v>33281.57</v>
      </c>
      <c r="M387" s="14">
        <v>35460.92</v>
      </c>
      <c r="N387" s="14">
        <v>38720.46</v>
      </c>
      <c r="O387" s="14">
        <v>44841.08</v>
      </c>
      <c r="P387" s="14">
        <v>48661.31</v>
      </c>
      <c r="Q387" s="14">
        <v>53744.47</v>
      </c>
      <c r="R387" s="14">
        <v>58665.19</v>
      </c>
      <c r="S387" s="14">
        <v>65773.399999999994</v>
      </c>
      <c r="T387" s="14">
        <v>68354.63</v>
      </c>
      <c r="U387" s="14">
        <v>70626.25</v>
      </c>
      <c r="V387" s="14">
        <v>72890.7</v>
      </c>
      <c r="W387" s="14">
        <v>74434.19</v>
      </c>
      <c r="X387" s="14">
        <v>74535.58</v>
      </c>
      <c r="Y387" s="14">
        <v>63543.77</v>
      </c>
      <c r="Z387" s="14">
        <v>63176.55</v>
      </c>
      <c r="AA387" s="14">
        <v>61871.74</v>
      </c>
      <c r="AB387" s="14">
        <v>67515.31</v>
      </c>
      <c r="AC387" s="14">
        <v>66323.490000000005</v>
      </c>
      <c r="AD387" s="14">
        <v>57424.04</v>
      </c>
      <c r="AE387" s="14">
        <v>43031.040000000001</v>
      </c>
      <c r="AF387" s="14">
        <v>38826.99</v>
      </c>
      <c r="AG387" s="14">
        <v>62864.02</v>
      </c>
      <c r="AH387" s="14">
        <v>35222.29</v>
      </c>
      <c r="AI387" s="14">
        <v>33998.81</v>
      </c>
      <c r="AJ387" s="14">
        <v>33295.410000000003</v>
      </c>
      <c r="AK387" s="14">
        <v>33460.449999999997</v>
      </c>
      <c r="AL387" s="14">
        <v>35520.089999999997</v>
      </c>
      <c r="AM387" s="14">
        <v>38591.72</v>
      </c>
      <c r="AN387" s="14">
        <v>45134.75</v>
      </c>
      <c r="AO387" s="14">
        <v>48914.78</v>
      </c>
      <c r="AP387" s="14">
        <v>54078.14</v>
      </c>
      <c r="AQ387" s="14">
        <v>58780.52</v>
      </c>
      <c r="AR387" s="14">
        <v>65821.960000000006</v>
      </c>
      <c r="AS387" s="14">
        <v>68008.990000000005</v>
      </c>
      <c r="AT387" s="14">
        <v>69586.44</v>
      </c>
      <c r="AU387" s="14">
        <v>71828.87</v>
      </c>
      <c r="AV387" s="14">
        <v>72533.279999999999</v>
      </c>
      <c r="AW387" s="14">
        <v>72504.509999999995</v>
      </c>
      <c r="AX387" s="14">
        <v>71854.880000000005</v>
      </c>
      <c r="AY387" s="14">
        <v>70927.89</v>
      </c>
      <c r="AZ387" s="14">
        <v>69141.02</v>
      </c>
      <c r="BA387" s="14">
        <v>67035.41</v>
      </c>
      <c r="BB387" s="14">
        <v>65286.47</v>
      </c>
      <c r="BC387" s="14">
        <v>55925.24</v>
      </c>
      <c r="BD387" s="14">
        <v>42542.3</v>
      </c>
      <c r="BE387" s="14">
        <v>38364.879999999997</v>
      </c>
      <c r="BF387" s="14">
        <v>70610.2</v>
      </c>
      <c r="BG387" s="14">
        <v>66.543379999999999</v>
      </c>
      <c r="BH387" s="14">
        <v>65.544520000000006</v>
      </c>
      <c r="BI387" s="14">
        <v>64.771690000000007</v>
      </c>
      <c r="BJ387" s="14">
        <v>63.706620000000001</v>
      </c>
      <c r="BK387" s="14">
        <v>62.906390000000002</v>
      </c>
      <c r="BL387" s="14">
        <v>62.695210000000003</v>
      </c>
      <c r="BM387" s="14">
        <v>62.79224</v>
      </c>
      <c r="BN387" s="14">
        <v>64.56165</v>
      </c>
      <c r="BO387" s="14">
        <v>67.226029999999994</v>
      </c>
      <c r="BP387" s="14">
        <v>70.565070000000006</v>
      </c>
      <c r="BQ387" s="14">
        <v>74.343609999999998</v>
      </c>
      <c r="BR387" s="14">
        <v>77.448629999999994</v>
      </c>
      <c r="BS387" s="14">
        <v>80.335620000000006</v>
      </c>
      <c r="BT387" s="14">
        <v>82.842470000000006</v>
      </c>
      <c r="BU387" s="14">
        <v>83.373289999999997</v>
      </c>
      <c r="BV387" s="14">
        <v>82.576480000000004</v>
      </c>
      <c r="BW387" s="14">
        <v>82.0411</v>
      </c>
      <c r="BX387" s="14">
        <v>81.100459999999998</v>
      </c>
      <c r="BY387" s="14">
        <v>79.78425</v>
      </c>
      <c r="BZ387" s="14">
        <v>76.650689999999997</v>
      </c>
      <c r="CA387" s="14">
        <v>72.893839999999997</v>
      </c>
      <c r="CB387" s="14">
        <v>70.760279999999995</v>
      </c>
      <c r="CC387" s="14">
        <v>69.125569999999996</v>
      </c>
      <c r="CD387" s="14">
        <v>67.796809999999994</v>
      </c>
      <c r="CE387" s="14">
        <v>221295</v>
      </c>
      <c r="CF387" s="14">
        <v>208590.8</v>
      </c>
      <c r="CG387" s="14">
        <v>195600.9</v>
      </c>
      <c r="CH387" s="14">
        <v>163752.29999999999</v>
      </c>
      <c r="CI387" s="14">
        <v>144535.5</v>
      </c>
      <c r="CJ387" s="14">
        <v>119680.9</v>
      </c>
      <c r="CK387" s="14">
        <v>107610.6</v>
      </c>
      <c r="CL387" s="14">
        <v>97381.37</v>
      </c>
      <c r="CM387" s="14">
        <v>122557.7</v>
      </c>
      <c r="CN387" s="14">
        <v>182228.8</v>
      </c>
      <c r="CO387" s="14">
        <v>287991.59999999998</v>
      </c>
      <c r="CP387" s="14">
        <v>298832.7</v>
      </c>
      <c r="CQ387" s="14">
        <v>280926.8</v>
      </c>
      <c r="CR387" s="14">
        <v>309623.40000000002</v>
      </c>
      <c r="CS387" s="14">
        <v>293232.5</v>
      </c>
      <c r="CT387" s="14">
        <v>312471.09999999998</v>
      </c>
      <c r="CU387" s="14">
        <v>318850</v>
      </c>
      <c r="CV387" s="14">
        <v>291556.09999999998</v>
      </c>
      <c r="CW387" s="14">
        <v>299140.8</v>
      </c>
      <c r="CX387" s="14">
        <v>355668.6</v>
      </c>
      <c r="CY387" s="14">
        <v>394145</v>
      </c>
      <c r="CZ387" s="14">
        <v>347305.9</v>
      </c>
      <c r="DA387" s="14">
        <v>279358.90000000002</v>
      </c>
      <c r="DB387" s="14">
        <v>280062.59999999998</v>
      </c>
      <c r="DC387" s="14">
        <v>263945.5</v>
      </c>
      <c r="DD387" s="14">
        <v>17</v>
      </c>
      <c r="DE387" s="14">
        <v>19</v>
      </c>
      <c r="DF387" s="27">
        <f t="shared" ref="DF387:DF450" ca="1" si="6">(SUM(OFFSET($AG387, 0, $DD387-1, 1, $DE387-$DD387+1))-SUM(OFFSET($I387, 0, $DD387-1, 1, $DE387-$DD387+1)))/($DE387-$DD387+1)</f>
        <v>8898.4066666666768</v>
      </c>
      <c r="DG387" s="14">
        <v>0</v>
      </c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4"/>
      <c r="DS387" s="14"/>
      <c r="DT387" s="14"/>
      <c r="DU387" s="14"/>
      <c r="DV387" s="14"/>
      <c r="DW387" s="14"/>
      <c r="DX387" s="14"/>
      <c r="DY387" s="14"/>
      <c r="DZ387" s="14"/>
      <c r="EA387" s="14"/>
    </row>
    <row r="388" spans="1:131" x14ac:dyDescent="0.25">
      <c r="A388" s="14" t="s">
        <v>64</v>
      </c>
      <c r="B388" s="14" t="s">
        <v>63</v>
      </c>
      <c r="C388" s="14" t="s">
        <v>63</v>
      </c>
      <c r="D388" s="14" t="s">
        <v>63</v>
      </c>
      <c r="E388" s="14" t="s">
        <v>63</v>
      </c>
      <c r="F388" s="14" t="s">
        <v>63</v>
      </c>
      <c r="G388" s="14" t="s">
        <v>192</v>
      </c>
      <c r="H388" s="1">
        <v>42213</v>
      </c>
      <c r="I388" s="14">
        <v>62375.43</v>
      </c>
      <c r="J388" s="14">
        <v>60291.8</v>
      </c>
      <c r="K388" s="14">
        <v>58912.44</v>
      </c>
      <c r="L388" s="14">
        <v>60177.48</v>
      </c>
      <c r="M388" s="14">
        <v>62650.91</v>
      </c>
      <c r="N388" s="14">
        <v>66960.479999999996</v>
      </c>
      <c r="O388" s="14">
        <v>75652.240000000005</v>
      </c>
      <c r="P388" s="14">
        <v>80830.31</v>
      </c>
      <c r="Q388" s="14">
        <v>88640.59</v>
      </c>
      <c r="R388" s="14">
        <v>97123.38</v>
      </c>
      <c r="S388" s="14">
        <v>108480</v>
      </c>
      <c r="T388" s="14">
        <v>113288.4</v>
      </c>
      <c r="U388" s="14">
        <v>114885.1</v>
      </c>
      <c r="V388" s="14">
        <v>115095.6</v>
      </c>
      <c r="W388" s="14">
        <v>111925.9</v>
      </c>
      <c r="X388" s="14">
        <v>93260.96</v>
      </c>
      <c r="Y388" s="14">
        <v>94776.9</v>
      </c>
      <c r="Z388" s="14">
        <v>94524.81</v>
      </c>
      <c r="AA388" s="14">
        <v>93229.759999999995</v>
      </c>
      <c r="AB388" s="14">
        <v>107926.7</v>
      </c>
      <c r="AC388" s="14">
        <v>109315.9</v>
      </c>
      <c r="AD388" s="14">
        <v>96481.76</v>
      </c>
      <c r="AE388" s="14">
        <v>76355.77</v>
      </c>
      <c r="AF388" s="14">
        <v>69615.97</v>
      </c>
      <c r="AG388" s="14">
        <v>93948.11</v>
      </c>
      <c r="AH388" s="14">
        <v>62426.18</v>
      </c>
      <c r="AI388" s="14">
        <v>60199.97</v>
      </c>
      <c r="AJ388" s="14">
        <v>58973.96</v>
      </c>
      <c r="AK388" s="14">
        <v>60184.54</v>
      </c>
      <c r="AL388" s="14">
        <v>62889.56</v>
      </c>
      <c r="AM388" s="14">
        <v>67482.399999999994</v>
      </c>
      <c r="AN388" s="14">
        <v>75873.009999999995</v>
      </c>
      <c r="AO388" s="14">
        <v>80163.41</v>
      </c>
      <c r="AP388" s="14">
        <v>88026</v>
      </c>
      <c r="AQ388" s="14">
        <v>96900.88</v>
      </c>
      <c r="AR388" s="14">
        <v>107757.6</v>
      </c>
      <c r="AS388" s="14">
        <v>112430.9</v>
      </c>
      <c r="AT388" s="14">
        <v>114784.7</v>
      </c>
      <c r="AU388" s="14">
        <v>117726</v>
      </c>
      <c r="AV388" s="14">
        <v>122019.8</v>
      </c>
      <c r="AW388" s="14">
        <v>123518.1</v>
      </c>
      <c r="AX388" s="14">
        <v>123740</v>
      </c>
      <c r="AY388" s="14">
        <v>122466.4</v>
      </c>
      <c r="AZ388" s="14">
        <v>119438.39999999999</v>
      </c>
      <c r="BA388" s="14">
        <v>114034.4</v>
      </c>
      <c r="BB388" s="14">
        <v>110634.7</v>
      </c>
      <c r="BC388" s="14">
        <v>97462.76</v>
      </c>
      <c r="BD388" s="14">
        <v>77483.67</v>
      </c>
      <c r="BE388" s="14">
        <v>70921.440000000002</v>
      </c>
      <c r="BF388" s="14">
        <v>122222.7</v>
      </c>
      <c r="BG388" s="14">
        <v>68.813730000000007</v>
      </c>
      <c r="BH388" s="14">
        <v>67.626630000000006</v>
      </c>
      <c r="BI388" s="14">
        <v>65.979579999999999</v>
      </c>
      <c r="BJ388" s="14">
        <v>64.955060000000003</v>
      </c>
      <c r="BK388" s="14">
        <v>63.651139999999998</v>
      </c>
      <c r="BL388" s="14">
        <v>62.888069999999999</v>
      </c>
      <c r="BM388" s="14">
        <v>63.288400000000003</v>
      </c>
      <c r="BN388" s="14">
        <v>67.140529999999998</v>
      </c>
      <c r="BO388" s="14">
        <v>71.933819999999997</v>
      </c>
      <c r="BP388" s="14">
        <v>76.796570000000003</v>
      </c>
      <c r="BQ388" s="14">
        <v>81.187089999999998</v>
      </c>
      <c r="BR388" s="14">
        <v>85.364379999999997</v>
      </c>
      <c r="BS388" s="14">
        <v>88.874179999999996</v>
      </c>
      <c r="BT388" s="14">
        <v>91.543300000000002</v>
      </c>
      <c r="BU388" s="14">
        <v>92.935460000000006</v>
      </c>
      <c r="BV388" s="14">
        <v>93.820260000000005</v>
      </c>
      <c r="BW388" s="14">
        <v>93.718959999999996</v>
      </c>
      <c r="BX388" s="14">
        <v>92.987750000000005</v>
      </c>
      <c r="BY388" s="14">
        <v>91.126630000000006</v>
      </c>
      <c r="BZ388" s="14">
        <v>87.252449999999996</v>
      </c>
      <c r="CA388" s="14">
        <v>82.740200000000002</v>
      </c>
      <c r="CB388" s="14">
        <v>79.254909999999995</v>
      </c>
      <c r="CC388" s="14">
        <v>76.947720000000004</v>
      </c>
      <c r="CD388" s="14">
        <v>75.053920000000005</v>
      </c>
      <c r="CE388" s="14">
        <v>108584.4</v>
      </c>
      <c r="CF388" s="14">
        <v>109248.8</v>
      </c>
      <c r="CG388" s="14">
        <v>101806.3</v>
      </c>
      <c r="CH388" s="14">
        <v>91303.33</v>
      </c>
      <c r="CI388" s="14">
        <v>80066.460000000006</v>
      </c>
      <c r="CJ388" s="14">
        <v>56203.12</v>
      </c>
      <c r="CK388" s="14">
        <v>45662.59</v>
      </c>
      <c r="CL388" s="14">
        <v>42774.93</v>
      </c>
      <c r="CM388" s="14">
        <v>62975.839999999997</v>
      </c>
      <c r="CN388" s="14">
        <v>90772.68</v>
      </c>
      <c r="CO388" s="14">
        <v>128408.6</v>
      </c>
      <c r="CP388" s="14">
        <v>139115</v>
      </c>
      <c r="CQ388" s="14">
        <v>154876.9</v>
      </c>
      <c r="CR388" s="14">
        <v>174830.8</v>
      </c>
      <c r="CS388" s="14">
        <v>170963</v>
      </c>
      <c r="CT388" s="14">
        <v>163337.9</v>
      </c>
      <c r="CU388" s="14">
        <v>154062.79999999999</v>
      </c>
      <c r="CV388" s="14">
        <v>148321.60000000001</v>
      </c>
      <c r="CW388" s="14">
        <v>159329.5</v>
      </c>
      <c r="CX388" s="14">
        <v>189098</v>
      </c>
      <c r="CY388" s="14">
        <v>216791.5</v>
      </c>
      <c r="CZ388" s="14">
        <v>195062.7</v>
      </c>
      <c r="DA388" s="14">
        <v>162003.1</v>
      </c>
      <c r="DB388" s="14">
        <v>156496</v>
      </c>
      <c r="DC388" s="14">
        <v>131430.6</v>
      </c>
      <c r="DD388" s="14">
        <v>16</v>
      </c>
      <c r="DE388" s="14">
        <v>19</v>
      </c>
      <c r="DF388" s="27">
        <f t="shared" ca="1" si="6"/>
        <v>28987.967500000013</v>
      </c>
      <c r="DG388" s="14">
        <v>0</v>
      </c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4"/>
      <c r="DS388" s="14"/>
      <c r="DT388" s="14"/>
      <c r="DU388" s="14"/>
      <c r="DV388" s="14"/>
      <c r="DW388" s="14"/>
      <c r="DX388" s="14"/>
      <c r="DY388" s="14"/>
      <c r="DZ388" s="14"/>
      <c r="EA388" s="14"/>
    </row>
    <row r="389" spans="1:131" x14ac:dyDescent="0.25">
      <c r="A389" s="14" t="s">
        <v>64</v>
      </c>
      <c r="B389" s="14" t="s">
        <v>63</v>
      </c>
      <c r="C389" s="14" t="s">
        <v>63</v>
      </c>
      <c r="D389" s="14" t="s">
        <v>63</v>
      </c>
      <c r="E389" s="14" t="s">
        <v>63</v>
      </c>
      <c r="F389" s="14" t="s">
        <v>63</v>
      </c>
      <c r="G389" s="14" t="s">
        <v>192</v>
      </c>
      <c r="H389" s="1">
        <v>42214</v>
      </c>
      <c r="I389" s="14">
        <v>64395.34</v>
      </c>
      <c r="J389" s="14">
        <v>62155.12</v>
      </c>
      <c r="K389" s="14">
        <v>60930.79</v>
      </c>
      <c r="L389" s="14">
        <v>61730.55</v>
      </c>
      <c r="M389" s="14">
        <v>65263.15</v>
      </c>
      <c r="N389" s="14">
        <v>68094.78</v>
      </c>
      <c r="O389" s="14">
        <v>77066.070000000007</v>
      </c>
      <c r="P389" s="14">
        <v>83178.34</v>
      </c>
      <c r="Q389" s="14">
        <v>90735.84</v>
      </c>
      <c r="R389" s="14">
        <v>97372.64</v>
      </c>
      <c r="S389" s="14">
        <v>107384.5</v>
      </c>
      <c r="T389" s="14">
        <v>111413.4</v>
      </c>
      <c r="U389" s="14">
        <v>113536.1</v>
      </c>
      <c r="V389" s="14">
        <v>114183.1</v>
      </c>
      <c r="W389" s="14">
        <v>110772.7</v>
      </c>
      <c r="X389" s="14">
        <v>92708.93</v>
      </c>
      <c r="Y389" s="14">
        <v>93247.63</v>
      </c>
      <c r="Z389" s="14">
        <v>92661.23</v>
      </c>
      <c r="AA389" s="14">
        <v>91603.87</v>
      </c>
      <c r="AB389" s="14">
        <v>106339.9</v>
      </c>
      <c r="AC389" s="14">
        <v>108656.4</v>
      </c>
      <c r="AD389" s="14">
        <v>96280.27</v>
      </c>
      <c r="AE389" s="14">
        <v>75964.06</v>
      </c>
      <c r="AF389" s="14">
        <v>68675.490000000005</v>
      </c>
      <c r="AG389" s="14">
        <v>92555.41</v>
      </c>
      <c r="AH389" s="14">
        <v>64520.91</v>
      </c>
      <c r="AI389" s="14">
        <v>62202.03</v>
      </c>
      <c r="AJ389" s="14">
        <v>61088.03</v>
      </c>
      <c r="AK389" s="14">
        <v>62004.53</v>
      </c>
      <c r="AL389" s="14">
        <v>65729.48</v>
      </c>
      <c r="AM389" s="14">
        <v>68749.11</v>
      </c>
      <c r="AN389" s="14">
        <v>77403.89</v>
      </c>
      <c r="AO389" s="14">
        <v>82753.899999999994</v>
      </c>
      <c r="AP389" s="14">
        <v>90392.27</v>
      </c>
      <c r="AQ389" s="14">
        <v>97139.839999999997</v>
      </c>
      <c r="AR389" s="14">
        <v>106561.8</v>
      </c>
      <c r="AS389" s="14">
        <v>110489.1</v>
      </c>
      <c r="AT389" s="14">
        <v>113517.7</v>
      </c>
      <c r="AU389" s="14">
        <v>116526.39999999999</v>
      </c>
      <c r="AV389" s="14">
        <v>120283.8</v>
      </c>
      <c r="AW389" s="14">
        <v>121862.6</v>
      </c>
      <c r="AX389" s="14">
        <v>121163.6</v>
      </c>
      <c r="AY389" s="14">
        <v>119802.4</v>
      </c>
      <c r="AZ389" s="14">
        <v>117380.5</v>
      </c>
      <c r="BA389" s="14">
        <v>113299.4</v>
      </c>
      <c r="BB389" s="14">
        <v>110542.7</v>
      </c>
      <c r="BC389" s="14">
        <v>97701.4</v>
      </c>
      <c r="BD389" s="14">
        <v>76951.17</v>
      </c>
      <c r="BE389" s="14">
        <v>69623.7</v>
      </c>
      <c r="BF389" s="14">
        <v>120107.5</v>
      </c>
      <c r="BG389" s="14">
        <v>73.036360000000002</v>
      </c>
      <c r="BH389" s="14">
        <v>71.594220000000007</v>
      </c>
      <c r="BI389" s="14">
        <v>70.358680000000007</v>
      </c>
      <c r="BJ389" s="14">
        <v>69.152069999999995</v>
      </c>
      <c r="BK389" s="14">
        <v>67.373549999999994</v>
      </c>
      <c r="BL389" s="14">
        <v>66.200829999999996</v>
      </c>
      <c r="BM389" s="14">
        <v>65.949579999999997</v>
      </c>
      <c r="BN389" s="14">
        <v>68.770250000000004</v>
      </c>
      <c r="BO389" s="14">
        <v>72.783469999999994</v>
      </c>
      <c r="BP389" s="14">
        <v>76.997519999999994</v>
      </c>
      <c r="BQ389" s="14">
        <v>81.361980000000003</v>
      </c>
      <c r="BR389" s="14">
        <v>85.408259999999999</v>
      </c>
      <c r="BS389" s="14">
        <v>88.073549999999997</v>
      </c>
      <c r="BT389" s="14">
        <v>90.622309999999999</v>
      </c>
      <c r="BU389" s="14">
        <v>92.0595</v>
      </c>
      <c r="BV389" s="14">
        <v>92.394220000000004</v>
      </c>
      <c r="BW389" s="14">
        <v>92.185950000000005</v>
      </c>
      <c r="BX389" s="14">
        <v>90.531400000000005</v>
      </c>
      <c r="BY389" s="14">
        <v>88.058679999999995</v>
      </c>
      <c r="BZ389" s="14">
        <v>84.133880000000005</v>
      </c>
      <c r="CA389" s="14">
        <v>79.687610000000006</v>
      </c>
      <c r="CB389" s="14">
        <v>76.319829999999996</v>
      </c>
      <c r="CC389" s="14">
        <v>73.536360000000002</v>
      </c>
      <c r="CD389" s="14">
        <v>72.101650000000006</v>
      </c>
      <c r="CE389" s="14">
        <v>110451.7</v>
      </c>
      <c r="CF389" s="14">
        <v>107966.7</v>
      </c>
      <c r="CG389" s="14">
        <v>98978.83</v>
      </c>
      <c r="CH389" s="14">
        <v>94564.52</v>
      </c>
      <c r="CI389" s="14">
        <v>78126.880000000005</v>
      </c>
      <c r="CJ389" s="14">
        <v>53167.34</v>
      </c>
      <c r="CK389" s="14">
        <v>43680.04</v>
      </c>
      <c r="CL389" s="14">
        <v>39113.040000000001</v>
      </c>
      <c r="CM389" s="14">
        <v>59106.14</v>
      </c>
      <c r="CN389" s="14">
        <v>84850.79</v>
      </c>
      <c r="CO389" s="14">
        <v>126256.7</v>
      </c>
      <c r="CP389" s="14">
        <v>136667.29999999999</v>
      </c>
      <c r="CQ389" s="14">
        <v>150530.6</v>
      </c>
      <c r="CR389" s="14">
        <v>166462.6</v>
      </c>
      <c r="CS389" s="14">
        <v>166267.29999999999</v>
      </c>
      <c r="CT389" s="14">
        <v>164117.5</v>
      </c>
      <c r="CU389" s="14">
        <v>155425.70000000001</v>
      </c>
      <c r="CV389" s="14">
        <v>150585.70000000001</v>
      </c>
      <c r="CW389" s="14">
        <v>157240.29999999999</v>
      </c>
      <c r="CX389" s="14">
        <v>165924</v>
      </c>
      <c r="CY389" s="14">
        <v>177620.5</v>
      </c>
      <c r="CZ389" s="14">
        <v>172866.2</v>
      </c>
      <c r="DA389" s="14">
        <v>155362.79999999999</v>
      </c>
      <c r="DB389" s="14">
        <v>156672.9</v>
      </c>
      <c r="DC389" s="14">
        <v>133310.1</v>
      </c>
      <c r="DD389" s="14">
        <v>16</v>
      </c>
      <c r="DE389" s="14">
        <v>19</v>
      </c>
      <c r="DF389" s="27">
        <f t="shared" ca="1" si="6"/>
        <v>28222.685000000012</v>
      </c>
      <c r="DG389" s="14">
        <v>0</v>
      </c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</row>
    <row r="390" spans="1:131" x14ac:dyDescent="0.25">
      <c r="A390" s="14" t="s">
        <v>64</v>
      </c>
      <c r="B390" s="14" t="s">
        <v>63</v>
      </c>
      <c r="C390" s="14" t="s">
        <v>63</v>
      </c>
      <c r="D390" s="14" t="s">
        <v>63</v>
      </c>
      <c r="E390" s="14" t="s">
        <v>63</v>
      </c>
      <c r="F390" s="14" t="s">
        <v>63</v>
      </c>
      <c r="G390" s="14" t="s">
        <v>192</v>
      </c>
      <c r="H390" s="1">
        <v>42215</v>
      </c>
      <c r="I390" s="14">
        <v>65056.43</v>
      </c>
      <c r="J390" s="14">
        <v>62679.81</v>
      </c>
      <c r="K390" s="14">
        <v>60967.88</v>
      </c>
      <c r="L390" s="14">
        <v>61981.18</v>
      </c>
      <c r="M390" s="14">
        <v>64959.49</v>
      </c>
      <c r="N390" s="14">
        <v>69217.33</v>
      </c>
      <c r="O390" s="14">
        <v>78813.960000000006</v>
      </c>
      <c r="P390" s="14">
        <v>83892.37</v>
      </c>
      <c r="Q390" s="14">
        <v>91037.56</v>
      </c>
      <c r="R390" s="14">
        <v>97384.95</v>
      </c>
      <c r="S390" s="14">
        <v>106666.1</v>
      </c>
      <c r="T390" s="14">
        <v>110115.4</v>
      </c>
      <c r="U390" s="14">
        <v>112615.4</v>
      </c>
      <c r="V390" s="14">
        <v>112775.2</v>
      </c>
      <c r="W390" s="14">
        <v>109117.7</v>
      </c>
      <c r="X390" s="14">
        <v>90141.27</v>
      </c>
      <c r="Y390" s="14">
        <v>89892.82</v>
      </c>
      <c r="Z390" s="14">
        <v>88901.42</v>
      </c>
      <c r="AA390" s="14">
        <v>87924.29</v>
      </c>
      <c r="AB390" s="14">
        <v>103963.4</v>
      </c>
      <c r="AC390" s="14">
        <v>106748.8</v>
      </c>
      <c r="AD390" s="14">
        <v>92905.26</v>
      </c>
      <c r="AE390" s="14">
        <v>75177.7</v>
      </c>
      <c r="AF390" s="14">
        <v>68114.97</v>
      </c>
      <c r="AG390" s="14">
        <v>89214.95</v>
      </c>
      <c r="AH390" s="14">
        <v>65000.98</v>
      </c>
      <c r="AI390" s="14">
        <v>62585.46</v>
      </c>
      <c r="AJ390" s="14">
        <v>61203.73</v>
      </c>
      <c r="AK390" s="14">
        <v>62269</v>
      </c>
      <c r="AL390" s="14">
        <v>65512.55</v>
      </c>
      <c r="AM390" s="14">
        <v>69890.899999999994</v>
      </c>
      <c r="AN390" s="14">
        <v>78901.38</v>
      </c>
      <c r="AO390" s="14">
        <v>83313.02</v>
      </c>
      <c r="AP390" s="14">
        <v>90559.67</v>
      </c>
      <c r="AQ390" s="14">
        <v>97086.26</v>
      </c>
      <c r="AR390" s="14">
        <v>106075.7</v>
      </c>
      <c r="AS390" s="14">
        <v>109046.2</v>
      </c>
      <c r="AT390" s="14">
        <v>112067.8</v>
      </c>
      <c r="AU390" s="14">
        <v>114300.3</v>
      </c>
      <c r="AV390" s="14">
        <v>117419.1</v>
      </c>
      <c r="AW390" s="14">
        <v>117919.8</v>
      </c>
      <c r="AX390" s="14">
        <v>117088.7</v>
      </c>
      <c r="AY390" s="14">
        <v>115476.2</v>
      </c>
      <c r="AZ390" s="14">
        <v>113672.4</v>
      </c>
      <c r="BA390" s="14">
        <v>110607</v>
      </c>
      <c r="BB390" s="14">
        <v>108246.39999999999</v>
      </c>
      <c r="BC390" s="14">
        <v>94209.4</v>
      </c>
      <c r="BD390" s="14">
        <v>76112.58</v>
      </c>
      <c r="BE390" s="14">
        <v>69042.39</v>
      </c>
      <c r="BF390" s="14">
        <v>116106.5</v>
      </c>
      <c r="BG390" s="14">
        <v>70.965999999999994</v>
      </c>
      <c r="BH390" s="14">
        <v>70.201490000000007</v>
      </c>
      <c r="BI390" s="14">
        <v>69.150090000000006</v>
      </c>
      <c r="BJ390" s="14">
        <v>67.801829999999995</v>
      </c>
      <c r="BK390" s="14">
        <v>67.118579999999994</v>
      </c>
      <c r="BL390" s="14">
        <v>66.457710000000006</v>
      </c>
      <c r="BM390" s="14">
        <v>66.14179</v>
      </c>
      <c r="BN390" s="14">
        <v>67.39967</v>
      </c>
      <c r="BO390" s="14">
        <v>69.816749999999999</v>
      </c>
      <c r="BP390" s="14">
        <v>72.87894</v>
      </c>
      <c r="BQ390" s="14">
        <v>75.992540000000005</v>
      </c>
      <c r="BR390" s="14">
        <v>79.379769999999994</v>
      </c>
      <c r="BS390" s="14">
        <v>82.592870000000005</v>
      </c>
      <c r="BT390" s="14">
        <v>85.113600000000005</v>
      </c>
      <c r="BU390" s="14">
        <v>86.60033</v>
      </c>
      <c r="BV390" s="14">
        <v>87.464349999999996</v>
      </c>
      <c r="BW390" s="14">
        <v>87.650090000000006</v>
      </c>
      <c r="BX390" s="14">
        <v>86.56053</v>
      </c>
      <c r="BY390" s="14">
        <v>84.046430000000001</v>
      </c>
      <c r="BZ390" s="14">
        <v>80.120230000000006</v>
      </c>
      <c r="CA390" s="14">
        <v>76.883089999999996</v>
      </c>
      <c r="CB390" s="14">
        <v>74.743780000000001</v>
      </c>
      <c r="CC390" s="14">
        <v>73.104479999999995</v>
      </c>
      <c r="CD390" s="14">
        <v>71.830020000000005</v>
      </c>
      <c r="CE390" s="14">
        <v>101841.2</v>
      </c>
      <c r="CF390" s="14">
        <v>98768.48</v>
      </c>
      <c r="CG390" s="14">
        <v>92661.91</v>
      </c>
      <c r="CH390" s="14">
        <v>86070.23</v>
      </c>
      <c r="CI390" s="14">
        <v>75075.3</v>
      </c>
      <c r="CJ390" s="14">
        <v>53452.09</v>
      </c>
      <c r="CK390" s="14">
        <v>42077.4</v>
      </c>
      <c r="CL390" s="14">
        <v>38381.279999999999</v>
      </c>
      <c r="CM390" s="14">
        <v>59251.13</v>
      </c>
      <c r="CN390" s="14">
        <v>84566.09</v>
      </c>
      <c r="CO390" s="14">
        <v>124904.4</v>
      </c>
      <c r="CP390" s="14">
        <v>136836.79999999999</v>
      </c>
      <c r="CQ390" s="14">
        <v>151274.29999999999</v>
      </c>
      <c r="CR390" s="14">
        <v>169995.1</v>
      </c>
      <c r="CS390" s="14">
        <v>163277</v>
      </c>
      <c r="CT390" s="14">
        <v>153987.29999999999</v>
      </c>
      <c r="CU390" s="14">
        <v>147137.20000000001</v>
      </c>
      <c r="CV390" s="14">
        <v>139240.5</v>
      </c>
      <c r="CW390" s="14">
        <v>143812.1</v>
      </c>
      <c r="CX390" s="14">
        <v>161374.20000000001</v>
      </c>
      <c r="CY390" s="14">
        <v>169371.2</v>
      </c>
      <c r="CZ390" s="14">
        <v>164565.9</v>
      </c>
      <c r="DA390" s="14">
        <v>144439.29999999999</v>
      </c>
      <c r="DB390" s="14">
        <v>143314.79999999999</v>
      </c>
      <c r="DC390" s="14">
        <v>122717.4</v>
      </c>
      <c r="DD390" s="14">
        <v>16</v>
      </c>
      <c r="DE390" s="14">
        <v>19</v>
      </c>
      <c r="DF390" s="27">
        <f t="shared" ca="1" si="6"/>
        <v>27761.000000000015</v>
      </c>
      <c r="DG390" s="14">
        <v>0</v>
      </c>
      <c r="DH390" s="14"/>
      <c r="DI390" s="14"/>
      <c r="DJ390" s="14"/>
      <c r="DK390" s="14"/>
      <c r="DL390" s="14"/>
      <c r="DM390" s="14"/>
      <c r="DN390" s="14"/>
      <c r="DO390" s="14"/>
      <c r="DP390" s="14"/>
      <c r="DQ390" s="14"/>
      <c r="DR390" s="14"/>
      <c r="DS390" s="14"/>
      <c r="DT390" s="14"/>
      <c r="DU390" s="14"/>
      <c r="DV390" s="14"/>
      <c r="DW390" s="14"/>
      <c r="DX390" s="14"/>
      <c r="DY390" s="14"/>
      <c r="DZ390" s="14"/>
      <c r="EA390" s="14"/>
    </row>
    <row r="391" spans="1:131" x14ac:dyDescent="0.25">
      <c r="A391" s="14" t="s">
        <v>64</v>
      </c>
      <c r="B391" s="14" t="s">
        <v>63</v>
      </c>
      <c r="C391" s="14" t="s">
        <v>63</v>
      </c>
      <c r="D391" s="14" t="s">
        <v>63</v>
      </c>
      <c r="E391" s="14" t="s">
        <v>63</v>
      </c>
      <c r="F391" s="14" t="s">
        <v>63</v>
      </c>
      <c r="G391" s="14" t="s">
        <v>192</v>
      </c>
      <c r="H391" s="1">
        <v>42233</v>
      </c>
      <c r="I391" s="14">
        <v>50322.85</v>
      </c>
      <c r="J391" s="14">
        <v>48435.82</v>
      </c>
      <c r="K391" s="14">
        <v>47470.26</v>
      </c>
      <c r="L391" s="14">
        <v>48325.88</v>
      </c>
      <c r="M391" s="14">
        <v>52395.3</v>
      </c>
      <c r="N391" s="14">
        <v>57533.11</v>
      </c>
      <c r="O391" s="14">
        <v>68917.66</v>
      </c>
      <c r="P391" s="14">
        <v>74435.63</v>
      </c>
      <c r="Q391" s="14">
        <v>82406.13</v>
      </c>
      <c r="R391" s="14">
        <v>89561.47</v>
      </c>
      <c r="S391" s="14">
        <v>100123.5</v>
      </c>
      <c r="T391" s="14">
        <v>103408.1</v>
      </c>
      <c r="U391" s="14">
        <v>105589.3</v>
      </c>
      <c r="V391" s="14">
        <v>108187.7</v>
      </c>
      <c r="W391" s="14">
        <v>107138.6</v>
      </c>
      <c r="X391" s="14">
        <v>90006.92</v>
      </c>
      <c r="Y391" s="14">
        <v>91316.15</v>
      </c>
      <c r="Z391" s="14">
        <v>89765.83</v>
      </c>
      <c r="AA391" s="14">
        <v>89050.880000000005</v>
      </c>
      <c r="AB391" s="14">
        <v>102045</v>
      </c>
      <c r="AC391" s="14">
        <v>99574.95</v>
      </c>
      <c r="AD391" s="14">
        <v>84803.14</v>
      </c>
      <c r="AE391" s="14">
        <v>66550.350000000006</v>
      </c>
      <c r="AF391" s="14">
        <v>59870.92</v>
      </c>
      <c r="AG391" s="14">
        <v>90034.95</v>
      </c>
      <c r="AH391" s="14">
        <v>50422.01</v>
      </c>
      <c r="AI391" s="14">
        <v>48515.32</v>
      </c>
      <c r="AJ391" s="14">
        <v>48026.71</v>
      </c>
      <c r="AK391" s="14">
        <v>48485.29</v>
      </c>
      <c r="AL391" s="14">
        <v>52903.98</v>
      </c>
      <c r="AM391" s="14">
        <v>57876.89</v>
      </c>
      <c r="AN391" s="14">
        <v>69213.429999999993</v>
      </c>
      <c r="AO391" s="14">
        <v>74147.289999999994</v>
      </c>
      <c r="AP391" s="14">
        <v>82189.52</v>
      </c>
      <c r="AQ391" s="14">
        <v>89652.59</v>
      </c>
      <c r="AR391" s="14">
        <v>99541.98</v>
      </c>
      <c r="AS391" s="14">
        <v>102940.3</v>
      </c>
      <c r="AT391" s="14">
        <v>105159.9</v>
      </c>
      <c r="AU391" s="14">
        <v>107797.4</v>
      </c>
      <c r="AV391" s="14">
        <v>109204</v>
      </c>
      <c r="AW391" s="14">
        <v>107919.9</v>
      </c>
      <c r="AX391" s="14">
        <v>107883.6</v>
      </c>
      <c r="AY391" s="14">
        <v>105806.6</v>
      </c>
      <c r="AZ391" s="14">
        <v>103575.9</v>
      </c>
      <c r="BA391" s="14">
        <v>102813</v>
      </c>
      <c r="BB391" s="14">
        <v>98927.73</v>
      </c>
      <c r="BC391" s="14">
        <v>84763.3</v>
      </c>
      <c r="BD391" s="14">
        <v>66478.23</v>
      </c>
      <c r="BE391" s="14">
        <v>59884.480000000003</v>
      </c>
      <c r="BF391" s="14">
        <v>106316.1</v>
      </c>
      <c r="BG391" s="14">
        <v>74.700180000000003</v>
      </c>
      <c r="BH391" s="14">
        <v>73.089579999999998</v>
      </c>
      <c r="BI391" s="14">
        <v>71.440579999999997</v>
      </c>
      <c r="BJ391" s="14">
        <v>69.903109999999998</v>
      </c>
      <c r="BK391" s="14">
        <v>68.531989999999993</v>
      </c>
      <c r="BL391" s="14">
        <v>67.216639999999998</v>
      </c>
      <c r="BM391" s="14">
        <v>66.491780000000006</v>
      </c>
      <c r="BN391" s="14">
        <v>68.573130000000006</v>
      </c>
      <c r="BO391" s="14">
        <v>72.898539999999997</v>
      </c>
      <c r="BP391" s="14">
        <v>77.154480000000007</v>
      </c>
      <c r="BQ391" s="14">
        <v>81.241320000000002</v>
      </c>
      <c r="BR391" s="14">
        <v>84.830889999999997</v>
      </c>
      <c r="BS391" s="14">
        <v>87.831810000000004</v>
      </c>
      <c r="BT391" s="14">
        <v>90.407679999999999</v>
      </c>
      <c r="BU391" s="14">
        <v>92.123400000000004</v>
      </c>
      <c r="BV391" s="14">
        <v>92.712980000000002</v>
      </c>
      <c r="BW391" s="14">
        <v>92.217550000000003</v>
      </c>
      <c r="BX391" s="14">
        <v>90.53931</v>
      </c>
      <c r="BY391" s="14">
        <v>87.457040000000006</v>
      </c>
      <c r="BZ391" s="14">
        <v>82.615170000000006</v>
      </c>
      <c r="CA391" s="14">
        <v>77.925960000000003</v>
      </c>
      <c r="CB391" s="14">
        <v>74.681899999999999</v>
      </c>
      <c r="CC391" s="14">
        <v>72.021929999999998</v>
      </c>
      <c r="CD391" s="14">
        <v>70.373859999999993</v>
      </c>
      <c r="CE391" s="14">
        <v>106449.3</v>
      </c>
      <c r="CF391" s="14">
        <v>111556.8</v>
      </c>
      <c r="CG391" s="14">
        <v>83875.13</v>
      </c>
      <c r="CH391" s="14">
        <v>72585.440000000002</v>
      </c>
      <c r="CI391" s="14">
        <v>56175.81</v>
      </c>
      <c r="CJ391" s="14">
        <v>40372.11</v>
      </c>
      <c r="CK391" s="14">
        <v>37607.31</v>
      </c>
      <c r="CL391" s="14">
        <v>39663.480000000003</v>
      </c>
      <c r="CM391" s="14">
        <v>50370.11</v>
      </c>
      <c r="CN391" s="14">
        <v>70095.73</v>
      </c>
      <c r="CO391" s="14">
        <v>97937.45</v>
      </c>
      <c r="CP391" s="14">
        <v>107053.8</v>
      </c>
      <c r="CQ391" s="14">
        <v>122471.8</v>
      </c>
      <c r="CR391" s="14">
        <v>133899.6</v>
      </c>
      <c r="CS391" s="14">
        <v>134412.4</v>
      </c>
      <c r="CT391" s="14">
        <v>148714.79999999999</v>
      </c>
      <c r="CU391" s="14">
        <v>136120.29999999999</v>
      </c>
      <c r="CV391" s="14">
        <v>133792.20000000001</v>
      </c>
      <c r="CW391" s="14">
        <v>136625.20000000001</v>
      </c>
      <c r="CX391" s="14">
        <v>125432</v>
      </c>
      <c r="CY391" s="14">
        <v>138007.9</v>
      </c>
      <c r="CZ391" s="14">
        <v>134169.5</v>
      </c>
      <c r="DA391" s="14">
        <v>127205.4</v>
      </c>
      <c r="DB391" s="14">
        <v>146580.20000000001</v>
      </c>
      <c r="DC391" s="14">
        <v>117320.6</v>
      </c>
      <c r="DD391" s="14">
        <v>16</v>
      </c>
      <c r="DE391" s="14">
        <v>19</v>
      </c>
      <c r="DF391" s="27">
        <f t="shared" ca="1" si="6"/>
        <v>17668.579999999987</v>
      </c>
      <c r="DG391" s="14">
        <v>0</v>
      </c>
      <c r="DH391" s="14"/>
      <c r="DI391" s="14"/>
      <c r="DJ391" s="14"/>
      <c r="DK391" s="14"/>
      <c r="DL391" s="14"/>
      <c r="DM391" s="14"/>
      <c r="DN391" s="14"/>
      <c r="DO391" s="14"/>
      <c r="DP391" s="14"/>
      <c r="DQ391" s="14"/>
      <c r="DR391" s="14"/>
      <c r="DS391" s="14"/>
      <c r="DT391" s="14"/>
      <c r="DU391" s="14"/>
      <c r="DV391" s="14"/>
      <c r="DW391" s="14"/>
      <c r="DX391" s="14"/>
      <c r="DY391" s="14"/>
      <c r="DZ391" s="14"/>
      <c r="EA391" s="14"/>
    </row>
    <row r="392" spans="1:131" x14ac:dyDescent="0.25">
      <c r="A392" s="14" t="s">
        <v>64</v>
      </c>
      <c r="B392" s="14" t="s">
        <v>63</v>
      </c>
      <c r="C392" s="14" t="s">
        <v>63</v>
      </c>
      <c r="D392" s="14" t="s">
        <v>63</v>
      </c>
      <c r="E392" s="14" t="s">
        <v>63</v>
      </c>
      <c r="F392" s="14" t="s">
        <v>63</v>
      </c>
      <c r="G392" s="14" t="s">
        <v>192</v>
      </c>
      <c r="H392" s="1">
        <v>42234</v>
      </c>
      <c r="I392" s="14">
        <v>56783.62</v>
      </c>
      <c r="J392" s="14">
        <v>54266.79</v>
      </c>
      <c r="K392" s="14">
        <v>52991.79</v>
      </c>
      <c r="L392" s="14">
        <v>54213.07</v>
      </c>
      <c r="M392" s="14">
        <v>57422.44</v>
      </c>
      <c r="N392" s="14">
        <v>62168.22</v>
      </c>
      <c r="O392" s="14">
        <v>72803.649999999994</v>
      </c>
      <c r="P392" s="14">
        <v>75908.27</v>
      </c>
      <c r="Q392" s="14">
        <v>82801.210000000006</v>
      </c>
      <c r="R392" s="14">
        <v>89302.99</v>
      </c>
      <c r="S392" s="14">
        <v>99214.22</v>
      </c>
      <c r="T392" s="14">
        <v>101841.9</v>
      </c>
      <c r="U392" s="14">
        <v>104689.4</v>
      </c>
      <c r="V392" s="14">
        <v>108178.3</v>
      </c>
      <c r="W392" s="14">
        <v>106243.9</v>
      </c>
      <c r="X392" s="14">
        <v>90257.24</v>
      </c>
      <c r="Y392" s="14">
        <v>91181.63</v>
      </c>
      <c r="Z392" s="14">
        <v>90168.98</v>
      </c>
      <c r="AA392" s="14">
        <v>89378.84</v>
      </c>
      <c r="AB392" s="14">
        <v>102955.3</v>
      </c>
      <c r="AC392" s="14">
        <v>100805.9</v>
      </c>
      <c r="AD392" s="14">
        <v>86368.05</v>
      </c>
      <c r="AE392" s="14">
        <v>67696.17</v>
      </c>
      <c r="AF392" s="14">
        <v>61021.43</v>
      </c>
      <c r="AG392" s="14">
        <v>90246.67</v>
      </c>
      <c r="AH392" s="14">
        <v>56811.87</v>
      </c>
      <c r="AI392" s="14">
        <v>54407.66</v>
      </c>
      <c r="AJ392" s="14">
        <v>53138.25</v>
      </c>
      <c r="AK392" s="14">
        <v>54225.34</v>
      </c>
      <c r="AL392" s="14">
        <v>57670.68</v>
      </c>
      <c r="AM392" s="14">
        <v>62374.26</v>
      </c>
      <c r="AN392" s="14">
        <v>72911.91</v>
      </c>
      <c r="AO392" s="14">
        <v>75482.240000000005</v>
      </c>
      <c r="AP392" s="14">
        <v>82451.44</v>
      </c>
      <c r="AQ392" s="14">
        <v>89011.58</v>
      </c>
      <c r="AR392" s="14">
        <v>98523.09</v>
      </c>
      <c r="AS392" s="14">
        <v>100518</v>
      </c>
      <c r="AT392" s="14">
        <v>103092.1</v>
      </c>
      <c r="AU392" s="14">
        <v>106194.7</v>
      </c>
      <c r="AV392" s="14">
        <v>106534.6</v>
      </c>
      <c r="AW392" s="14">
        <v>107080.4</v>
      </c>
      <c r="AX392" s="14">
        <v>107400.1</v>
      </c>
      <c r="AY392" s="14">
        <v>105761.2</v>
      </c>
      <c r="AZ392" s="14">
        <v>104339</v>
      </c>
      <c r="BA392" s="14">
        <v>103201.2</v>
      </c>
      <c r="BB392" s="14">
        <v>99676.4</v>
      </c>
      <c r="BC392" s="14">
        <v>86264.29</v>
      </c>
      <c r="BD392" s="14">
        <v>67966.14</v>
      </c>
      <c r="BE392" s="14">
        <v>61269.34</v>
      </c>
      <c r="BF392" s="14">
        <v>106221</v>
      </c>
      <c r="BG392" s="14">
        <v>68.80453</v>
      </c>
      <c r="BH392" s="14">
        <v>67.506110000000007</v>
      </c>
      <c r="BI392" s="14">
        <v>66.712040000000002</v>
      </c>
      <c r="BJ392" s="14">
        <v>65.958110000000005</v>
      </c>
      <c r="BK392" s="14">
        <v>64.943280000000001</v>
      </c>
      <c r="BL392" s="14">
        <v>64.187610000000006</v>
      </c>
      <c r="BM392" s="14">
        <v>63.840310000000002</v>
      </c>
      <c r="BN392" s="14">
        <v>64.877840000000006</v>
      </c>
      <c r="BO392" s="14">
        <v>67.658810000000003</v>
      </c>
      <c r="BP392" s="14">
        <v>71.062830000000005</v>
      </c>
      <c r="BQ392" s="14">
        <v>74.597729999999999</v>
      </c>
      <c r="BR392" s="14">
        <v>77.716409999999996</v>
      </c>
      <c r="BS392" s="14">
        <v>80.688479999999998</v>
      </c>
      <c r="BT392" s="14">
        <v>83.26876</v>
      </c>
      <c r="BU392" s="14">
        <v>84.860380000000006</v>
      </c>
      <c r="BV392" s="14">
        <v>85.569810000000004</v>
      </c>
      <c r="BW392" s="14">
        <v>85.129140000000007</v>
      </c>
      <c r="BX392" s="14">
        <v>84.136120000000005</v>
      </c>
      <c r="BY392" s="14">
        <v>81.578540000000004</v>
      </c>
      <c r="BZ392" s="14">
        <v>77.429320000000004</v>
      </c>
      <c r="CA392" s="14">
        <v>73.584639999999993</v>
      </c>
      <c r="CB392" s="14">
        <v>71.166659999999993</v>
      </c>
      <c r="CC392" s="14">
        <v>69.415360000000007</v>
      </c>
      <c r="CD392" s="14">
        <v>68.137</v>
      </c>
      <c r="CE392" s="14">
        <v>104566.39999999999</v>
      </c>
      <c r="CF392" s="14">
        <v>90732.13</v>
      </c>
      <c r="CG392" s="14">
        <v>80675.12</v>
      </c>
      <c r="CH392" s="14">
        <v>71132.039999999994</v>
      </c>
      <c r="CI392" s="14">
        <v>57163.89</v>
      </c>
      <c r="CJ392" s="14">
        <v>47440.47</v>
      </c>
      <c r="CK392" s="14">
        <v>44317.46</v>
      </c>
      <c r="CL392" s="14">
        <v>40681.46</v>
      </c>
      <c r="CM392" s="14">
        <v>49998.68</v>
      </c>
      <c r="CN392" s="14">
        <v>83897.72</v>
      </c>
      <c r="CO392" s="14">
        <v>123931.8</v>
      </c>
      <c r="CP392" s="14">
        <v>146818</v>
      </c>
      <c r="CQ392" s="14">
        <v>158939.79999999999</v>
      </c>
      <c r="CR392" s="14">
        <v>168977</v>
      </c>
      <c r="CS392" s="14">
        <v>170507.8</v>
      </c>
      <c r="CT392" s="14">
        <v>170755.6</v>
      </c>
      <c r="CU392" s="14">
        <v>155408.29999999999</v>
      </c>
      <c r="CV392" s="14">
        <v>151353.5</v>
      </c>
      <c r="CW392" s="14">
        <v>150007.4</v>
      </c>
      <c r="CX392" s="14">
        <v>174023.3</v>
      </c>
      <c r="CY392" s="14">
        <v>179423.5</v>
      </c>
      <c r="CZ392" s="14">
        <v>178454.2</v>
      </c>
      <c r="DA392" s="14">
        <v>162559.6</v>
      </c>
      <c r="DB392" s="14">
        <v>155944.70000000001</v>
      </c>
      <c r="DC392" s="14">
        <v>125238.1</v>
      </c>
      <c r="DD392" s="14">
        <v>16</v>
      </c>
      <c r="DE392" s="14">
        <v>19</v>
      </c>
      <c r="DF392" s="27">
        <f t="shared" ca="1" si="6"/>
        <v>16447.402500000011</v>
      </c>
      <c r="DG392" s="14">
        <v>0</v>
      </c>
      <c r="DH392" s="14"/>
      <c r="DI392" s="14"/>
      <c r="DJ392" s="14"/>
      <c r="DK392" s="14"/>
      <c r="DL392" s="14"/>
      <c r="DM392" s="14"/>
      <c r="DN392" s="14"/>
      <c r="DO392" s="14"/>
      <c r="DP392" s="14"/>
      <c r="DQ392" s="14"/>
      <c r="DR392" s="14"/>
      <c r="DS392" s="14"/>
      <c r="DT392" s="14"/>
      <c r="DU392" s="14"/>
      <c r="DV392" s="14"/>
      <c r="DW392" s="14"/>
      <c r="DX392" s="14"/>
      <c r="DY392" s="14"/>
      <c r="DZ392" s="14"/>
      <c r="EA392" s="14"/>
    </row>
    <row r="393" spans="1:131" x14ac:dyDescent="0.25">
      <c r="A393" s="14" t="s">
        <v>64</v>
      </c>
      <c r="B393" s="14" t="s">
        <v>63</v>
      </c>
      <c r="C393" s="14" t="s">
        <v>63</v>
      </c>
      <c r="D393" s="14" t="s">
        <v>63</v>
      </c>
      <c r="E393" s="14" t="s">
        <v>63</v>
      </c>
      <c r="F393" s="14" t="s">
        <v>63</v>
      </c>
      <c r="G393" s="14" t="s">
        <v>192</v>
      </c>
      <c r="H393" s="1">
        <v>42242</v>
      </c>
      <c r="I393" s="14">
        <v>54752.81</v>
      </c>
      <c r="J393" s="14">
        <v>51976.15</v>
      </c>
      <c r="K393" s="14">
        <v>50993.95</v>
      </c>
      <c r="L393" s="14">
        <v>51933.45</v>
      </c>
      <c r="M393" s="14">
        <v>54630.04</v>
      </c>
      <c r="N393" s="14">
        <v>59823.94</v>
      </c>
      <c r="O393" s="14">
        <v>71326.41</v>
      </c>
      <c r="P393" s="14">
        <v>73935.06</v>
      </c>
      <c r="Q393" s="14">
        <v>80442.429999999993</v>
      </c>
      <c r="R393" s="14">
        <v>86698.76</v>
      </c>
      <c r="S393" s="14">
        <v>96184.36</v>
      </c>
      <c r="T393" s="14">
        <v>100728</v>
      </c>
      <c r="U393" s="14">
        <v>103964.8</v>
      </c>
      <c r="V393" s="14">
        <v>107953.1</v>
      </c>
      <c r="W393" s="14">
        <v>107197.9</v>
      </c>
      <c r="X393" s="14">
        <v>89564.06</v>
      </c>
      <c r="Y393" s="14">
        <v>90072.63</v>
      </c>
      <c r="Z393" s="14">
        <v>89626.49</v>
      </c>
      <c r="AA393" s="14">
        <v>88457.74</v>
      </c>
      <c r="AB393" s="14">
        <v>103879.5</v>
      </c>
      <c r="AC393" s="14">
        <v>102498.2</v>
      </c>
      <c r="AD393" s="14">
        <v>87206.53</v>
      </c>
      <c r="AE393" s="14">
        <v>67109.75</v>
      </c>
      <c r="AF393" s="14">
        <v>59907.24</v>
      </c>
      <c r="AG393" s="14">
        <v>89430.23</v>
      </c>
      <c r="AH393" s="14">
        <v>55350.04</v>
      </c>
      <c r="AI393" s="14">
        <v>52610.559999999998</v>
      </c>
      <c r="AJ393" s="14">
        <v>51357.3</v>
      </c>
      <c r="AK393" s="14">
        <v>51944.72</v>
      </c>
      <c r="AL393" s="14">
        <v>54838.69</v>
      </c>
      <c r="AM393" s="14">
        <v>60074.21</v>
      </c>
      <c r="AN393" s="14">
        <v>71461.72</v>
      </c>
      <c r="AO393" s="14">
        <v>73306.850000000006</v>
      </c>
      <c r="AP393" s="14">
        <v>80000.92</v>
      </c>
      <c r="AQ393" s="14">
        <v>86571.45</v>
      </c>
      <c r="AR393" s="14">
        <v>95877.51</v>
      </c>
      <c r="AS393" s="14">
        <v>99767.59</v>
      </c>
      <c r="AT393" s="14">
        <v>102889.1</v>
      </c>
      <c r="AU393" s="14">
        <v>106551.3</v>
      </c>
      <c r="AV393" s="14">
        <v>108263.9</v>
      </c>
      <c r="AW393" s="14">
        <v>108046</v>
      </c>
      <c r="AX393" s="14">
        <v>107125.4</v>
      </c>
      <c r="AY393" s="14">
        <v>106025.60000000001</v>
      </c>
      <c r="AZ393" s="14">
        <v>103873.5</v>
      </c>
      <c r="BA393" s="14">
        <v>103912.8</v>
      </c>
      <c r="BB393" s="14">
        <v>101132.6</v>
      </c>
      <c r="BC393" s="14">
        <v>86666.59</v>
      </c>
      <c r="BD393" s="14">
        <v>66827.98</v>
      </c>
      <c r="BE393" s="14">
        <v>59972.02</v>
      </c>
      <c r="BF393" s="14">
        <v>106112.2</v>
      </c>
      <c r="BG393" s="14">
        <v>67.21902</v>
      </c>
      <c r="BH393" s="14">
        <v>66.168409999999994</v>
      </c>
      <c r="BI393" s="14">
        <v>65.342060000000004</v>
      </c>
      <c r="BJ393" s="14">
        <v>64.438040000000001</v>
      </c>
      <c r="BK393" s="14">
        <v>63.830719999999999</v>
      </c>
      <c r="BL393" s="14">
        <v>63.463349999999998</v>
      </c>
      <c r="BM393" s="14">
        <v>63.278359999999999</v>
      </c>
      <c r="BN393" s="14">
        <v>64.456370000000007</v>
      </c>
      <c r="BO393" s="14">
        <v>67.701570000000004</v>
      </c>
      <c r="BP393" s="14">
        <v>71.442409999999995</v>
      </c>
      <c r="BQ393" s="14">
        <v>75.064580000000007</v>
      </c>
      <c r="BR393" s="14">
        <v>78.657070000000004</v>
      </c>
      <c r="BS393" s="14">
        <v>82.458979999999997</v>
      </c>
      <c r="BT393" s="14">
        <v>86.166659999999993</v>
      </c>
      <c r="BU393" s="14">
        <v>88.520939999999996</v>
      </c>
      <c r="BV393" s="14">
        <v>89.419719999999998</v>
      </c>
      <c r="BW393" s="14">
        <v>88.726879999999994</v>
      </c>
      <c r="BX393" s="14">
        <v>87.698949999999996</v>
      </c>
      <c r="BY393" s="14">
        <v>85.381320000000002</v>
      </c>
      <c r="BZ393" s="14">
        <v>81.528790000000001</v>
      </c>
      <c r="CA393" s="14">
        <v>77.959860000000006</v>
      </c>
      <c r="CB393" s="14">
        <v>75.938040000000001</v>
      </c>
      <c r="CC393" s="14">
        <v>73.964230000000001</v>
      </c>
      <c r="CD393" s="14">
        <v>72.592500000000001</v>
      </c>
      <c r="CE393" s="14">
        <v>78112.91</v>
      </c>
      <c r="CF393" s="14">
        <v>68833.009999999995</v>
      </c>
      <c r="CG393" s="14">
        <v>61648.2</v>
      </c>
      <c r="CH393" s="14">
        <v>50743.82</v>
      </c>
      <c r="CI393" s="14">
        <v>40917.050000000003</v>
      </c>
      <c r="CJ393" s="14">
        <v>33790.339999999997</v>
      </c>
      <c r="CK393" s="14">
        <v>31089.61</v>
      </c>
      <c r="CL393" s="14">
        <v>29531.57</v>
      </c>
      <c r="CM393" s="14">
        <v>37173.26</v>
      </c>
      <c r="CN393" s="14">
        <v>58207.79</v>
      </c>
      <c r="CO393" s="14">
        <v>87270.71</v>
      </c>
      <c r="CP393" s="14">
        <v>102322.7</v>
      </c>
      <c r="CQ393" s="14">
        <v>106114</v>
      </c>
      <c r="CR393" s="14">
        <v>117112.8</v>
      </c>
      <c r="CS393" s="14">
        <v>119002.4</v>
      </c>
      <c r="CT393" s="14">
        <v>120952.8</v>
      </c>
      <c r="CU393" s="14">
        <v>112277.2</v>
      </c>
      <c r="CV393" s="14">
        <v>106356.4</v>
      </c>
      <c r="CW393" s="14">
        <v>104787.8</v>
      </c>
      <c r="CX393" s="14">
        <v>113577.2</v>
      </c>
      <c r="CY393" s="14">
        <v>124940.2</v>
      </c>
      <c r="CZ393" s="14">
        <v>123562.7</v>
      </c>
      <c r="DA393" s="14">
        <v>106012.5</v>
      </c>
      <c r="DB393" s="14">
        <v>101446.5</v>
      </c>
      <c r="DC393" s="14">
        <v>90568.99</v>
      </c>
      <c r="DD393" s="14">
        <v>16</v>
      </c>
      <c r="DE393" s="14">
        <v>19</v>
      </c>
      <c r="DF393" s="27">
        <f t="shared" ca="1" si="6"/>
        <v>17934.99500000001</v>
      </c>
      <c r="DG393" s="14">
        <v>0</v>
      </c>
      <c r="DH393" s="14"/>
      <c r="DI393" s="14"/>
      <c r="DJ393" s="14"/>
      <c r="DK393" s="14"/>
      <c r="DL393" s="14"/>
      <c r="DM393" s="14"/>
      <c r="DN393" s="14"/>
      <c r="DO393" s="14"/>
      <c r="DP393" s="14"/>
      <c r="DQ393" s="14"/>
      <c r="DR393" s="14"/>
      <c r="DS393" s="14"/>
      <c r="DT393" s="14"/>
      <c r="DU393" s="14"/>
      <c r="DV393" s="14"/>
      <c r="DW393" s="14"/>
      <c r="DX393" s="14"/>
      <c r="DY393" s="14"/>
      <c r="DZ393" s="14"/>
      <c r="EA393" s="14"/>
    </row>
    <row r="394" spans="1:131" x14ac:dyDescent="0.25">
      <c r="A394" s="14" t="s">
        <v>64</v>
      </c>
      <c r="B394" s="14" t="s">
        <v>63</v>
      </c>
      <c r="C394" s="14" t="s">
        <v>63</v>
      </c>
      <c r="D394" s="14" t="s">
        <v>63</v>
      </c>
      <c r="E394" s="14" t="s">
        <v>63</v>
      </c>
      <c r="F394" s="14" t="s">
        <v>63</v>
      </c>
      <c r="G394" s="14" t="s">
        <v>192</v>
      </c>
      <c r="H394" s="1">
        <v>42243</v>
      </c>
      <c r="I394" s="14">
        <v>55308.3</v>
      </c>
      <c r="J394" s="14">
        <v>53033.84</v>
      </c>
      <c r="K394" s="14">
        <v>52108.95</v>
      </c>
      <c r="L394" s="14">
        <v>53357.599999999999</v>
      </c>
      <c r="M394" s="14">
        <v>56304.47</v>
      </c>
      <c r="N394" s="14">
        <v>61075.72</v>
      </c>
      <c r="O394" s="14">
        <v>72554.73</v>
      </c>
      <c r="P394" s="14">
        <v>75430.570000000007</v>
      </c>
      <c r="Q394" s="14">
        <v>83109.05</v>
      </c>
      <c r="R394" s="14">
        <v>89962.22</v>
      </c>
      <c r="S394" s="14">
        <v>102096.7</v>
      </c>
      <c r="T394" s="14">
        <v>105970</v>
      </c>
      <c r="U394" s="14">
        <v>108744.8</v>
      </c>
      <c r="V394" s="14">
        <v>111511.3</v>
      </c>
      <c r="W394" s="14">
        <v>110358.39999999999</v>
      </c>
      <c r="X394" s="14">
        <v>91918.16</v>
      </c>
      <c r="Y394" s="14">
        <v>92979.08</v>
      </c>
      <c r="Z394" s="14">
        <v>92899.15</v>
      </c>
      <c r="AA394" s="14">
        <v>93071.78</v>
      </c>
      <c r="AB394" s="14">
        <v>107427.5</v>
      </c>
      <c r="AC394" s="14">
        <v>104293.3</v>
      </c>
      <c r="AD394" s="14">
        <v>89021.41</v>
      </c>
      <c r="AE394" s="14">
        <v>69439.37</v>
      </c>
      <c r="AF394" s="14">
        <v>62386.69</v>
      </c>
      <c r="AG394" s="14">
        <v>92717.04</v>
      </c>
      <c r="AH394" s="14">
        <v>55802.17</v>
      </c>
      <c r="AI394" s="14">
        <v>53470.559999999998</v>
      </c>
      <c r="AJ394" s="14">
        <v>52249.79</v>
      </c>
      <c r="AK394" s="14">
        <v>53503.76</v>
      </c>
      <c r="AL394" s="14">
        <v>56591.41</v>
      </c>
      <c r="AM394" s="14">
        <v>61369.91</v>
      </c>
      <c r="AN394" s="14">
        <v>72851.7</v>
      </c>
      <c r="AO394" s="14">
        <v>74980.37</v>
      </c>
      <c r="AP394" s="14">
        <v>82520.23</v>
      </c>
      <c r="AQ394" s="14">
        <v>89930.7</v>
      </c>
      <c r="AR394" s="14">
        <v>101732.9</v>
      </c>
      <c r="AS394" s="14">
        <v>105162.4</v>
      </c>
      <c r="AT394" s="14">
        <v>108420.3</v>
      </c>
      <c r="AU394" s="14">
        <v>111048.9</v>
      </c>
      <c r="AV394" s="14">
        <v>112594.3</v>
      </c>
      <c r="AW394" s="14">
        <v>111867.9</v>
      </c>
      <c r="AX394" s="14">
        <v>111326.2</v>
      </c>
      <c r="AY394" s="14">
        <v>110415.7</v>
      </c>
      <c r="AZ394" s="14">
        <v>109163.4</v>
      </c>
      <c r="BA394" s="14">
        <v>108404.3</v>
      </c>
      <c r="BB394" s="14">
        <v>103526.6</v>
      </c>
      <c r="BC394" s="14">
        <v>88734.05</v>
      </c>
      <c r="BD394" s="14">
        <v>69196.41</v>
      </c>
      <c r="BE394" s="14">
        <v>62554.11</v>
      </c>
      <c r="BF394" s="14">
        <v>110643.9</v>
      </c>
      <c r="BG394" s="14">
        <v>71.344250000000002</v>
      </c>
      <c r="BH394" s="14">
        <v>69.873450000000005</v>
      </c>
      <c r="BI394" s="14">
        <v>68.910619999999994</v>
      </c>
      <c r="BJ394" s="14">
        <v>67.818579999999997</v>
      </c>
      <c r="BK394" s="14">
        <v>66.785839999999993</v>
      </c>
      <c r="BL394" s="14">
        <v>65.868139999999997</v>
      </c>
      <c r="BM394" s="14">
        <v>65.446899999999999</v>
      </c>
      <c r="BN394" s="14">
        <v>68.003540000000001</v>
      </c>
      <c r="BO394" s="14">
        <v>72.266369999999995</v>
      </c>
      <c r="BP394" s="14">
        <v>76.385840000000002</v>
      </c>
      <c r="BQ394" s="14">
        <v>80.605310000000003</v>
      </c>
      <c r="BR394" s="14">
        <v>84.700879999999998</v>
      </c>
      <c r="BS394" s="14">
        <v>88.228319999999997</v>
      </c>
      <c r="BT394" s="14">
        <v>90.889380000000003</v>
      </c>
      <c r="BU394" s="14">
        <v>92.938929999999999</v>
      </c>
      <c r="BV394" s="14">
        <v>93.286730000000006</v>
      </c>
      <c r="BW394" s="14">
        <v>92.217699999999994</v>
      </c>
      <c r="BX394" s="14">
        <v>90.253979999999999</v>
      </c>
      <c r="BY394" s="14">
        <v>87.47345</v>
      </c>
      <c r="BZ394" s="14">
        <v>83.917699999999996</v>
      </c>
      <c r="CA394" s="14">
        <v>80.893810000000002</v>
      </c>
      <c r="CB394" s="14">
        <v>78.928319999999999</v>
      </c>
      <c r="CC394" s="14">
        <v>77.025670000000005</v>
      </c>
      <c r="CD394" s="14">
        <v>75.111500000000007</v>
      </c>
      <c r="CE394" s="14">
        <v>67983.649999999994</v>
      </c>
      <c r="CF394" s="14">
        <v>59476.32</v>
      </c>
      <c r="CG394" s="14">
        <v>52275.15</v>
      </c>
      <c r="CH394" s="14">
        <v>46974.07</v>
      </c>
      <c r="CI394" s="14">
        <v>42529.87</v>
      </c>
      <c r="CJ394" s="14">
        <v>36576.400000000001</v>
      </c>
      <c r="CK394" s="14">
        <v>29976.11</v>
      </c>
      <c r="CL394" s="14">
        <v>32793.300000000003</v>
      </c>
      <c r="CM394" s="14">
        <v>38461.370000000003</v>
      </c>
      <c r="CN394" s="14">
        <v>64526.559999999998</v>
      </c>
      <c r="CO394" s="14">
        <v>96046.35</v>
      </c>
      <c r="CP394" s="14">
        <v>108713.8</v>
      </c>
      <c r="CQ394" s="14">
        <v>136469.1</v>
      </c>
      <c r="CR394" s="14">
        <v>126445.4</v>
      </c>
      <c r="CS394" s="14">
        <v>113984</v>
      </c>
      <c r="CT394" s="14">
        <v>109597.1</v>
      </c>
      <c r="CU394" s="14">
        <v>101292.1</v>
      </c>
      <c r="CV394" s="14">
        <v>100837</v>
      </c>
      <c r="CW394" s="14">
        <v>120584.4</v>
      </c>
      <c r="CX394" s="14">
        <v>139663.4</v>
      </c>
      <c r="CY394" s="14">
        <v>155509.9</v>
      </c>
      <c r="CZ394" s="14">
        <v>124218.4</v>
      </c>
      <c r="DA394" s="14">
        <v>96201.66</v>
      </c>
      <c r="DB394" s="14">
        <v>94619.03</v>
      </c>
      <c r="DC394" s="14">
        <v>85293.8</v>
      </c>
      <c r="DD394" s="14">
        <v>16</v>
      </c>
      <c r="DE394" s="14">
        <v>19</v>
      </c>
      <c r="DF394" s="27">
        <f t="shared" ca="1" si="6"/>
        <v>18833.982499999998</v>
      </c>
      <c r="DG394" s="14">
        <v>0</v>
      </c>
      <c r="DH394" s="14"/>
      <c r="DI394" s="14"/>
      <c r="DJ394" s="14"/>
      <c r="DK394" s="14"/>
      <c r="DL394" s="14"/>
      <c r="DM394" s="14"/>
      <c r="DN394" s="14"/>
      <c r="DO394" s="14"/>
      <c r="DP394" s="14"/>
      <c r="DQ394" s="14"/>
      <c r="DR394" s="14"/>
      <c r="DS394" s="14"/>
      <c r="DT394" s="14"/>
      <c r="DU394" s="14"/>
      <c r="DV394" s="14"/>
      <c r="DW394" s="14"/>
      <c r="DX394" s="14"/>
      <c r="DY394" s="14"/>
      <c r="DZ394" s="14"/>
      <c r="EA394" s="14"/>
    </row>
    <row r="395" spans="1:131" x14ac:dyDescent="0.25">
      <c r="A395" s="14" t="s">
        <v>64</v>
      </c>
      <c r="B395" s="14" t="s">
        <v>63</v>
      </c>
      <c r="C395" s="14" t="s">
        <v>63</v>
      </c>
      <c r="D395" s="14" t="s">
        <v>63</v>
      </c>
      <c r="E395" s="14" t="s">
        <v>63</v>
      </c>
      <c r="F395" s="14" t="s">
        <v>63</v>
      </c>
      <c r="G395" s="14" t="s">
        <v>192</v>
      </c>
      <c r="H395" s="1">
        <v>42256</v>
      </c>
      <c r="I395" s="14">
        <v>54427.01</v>
      </c>
      <c r="J395" s="14">
        <v>51814.93</v>
      </c>
      <c r="K395" s="14">
        <v>50703.360000000001</v>
      </c>
      <c r="L395" s="14">
        <v>51408.800000000003</v>
      </c>
      <c r="M395" s="14">
        <v>54677.56</v>
      </c>
      <c r="N395" s="14">
        <v>59539.56</v>
      </c>
      <c r="O395" s="14">
        <v>71967.929999999993</v>
      </c>
      <c r="P395" s="14">
        <v>75108.710000000006</v>
      </c>
      <c r="Q395" s="14">
        <v>82815.69</v>
      </c>
      <c r="R395" s="14">
        <v>90915.05</v>
      </c>
      <c r="S395" s="14">
        <v>101533.8</v>
      </c>
      <c r="T395" s="14">
        <v>107361.8</v>
      </c>
      <c r="U395" s="14">
        <v>110042.4</v>
      </c>
      <c r="V395" s="14">
        <v>113265.7</v>
      </c>
      <c r="W395" s="14">
        <v>112203.2</v>
      </c>
      <c r="X395" s="14">
        <v>94697.52</v>
      </c>
      <c r="Y395" s="14">
        <v>96878.88</v>
      </c>
      <c r="Z395" s="14">
        <v>96888.52</v>
      </c>
      <c r="AA395" s="14">
        <v>95337.56</v>
      </c>
      <c r="AB395" s="14">
        <v>112572</v>
      </c>
      <c r="AC395" s="14">
        <v>106349.2</v>
      </c>
      <c r="AD395" s="14">
        <v>89108.75</v>
      </c>
      <c r="AE395" s="14">
        <v>68448.66</v>
      </c>
      <c r="AF395" s="14">
        <v>60890.86</v>
      </c>
      <c r="AG395" s="14">
        <v>95950.62</v>
      </c>
      <c r="AH395" s="14">
        <v>54406.21</v>
      </c>
      <c r="AI395" s="14">
        <v>51651.64</v>
      </c>
      <c r="AJ395" s="14">
        <v>50856.18</v>
      </c>
      <c r="AK395" s="14">
        <v>51340.3</v>
      </c>
      <c r="AL395" s="14">
        <v>54806.22</v>
      </c>
      <c r="AM395" s="14">
        <v>59797.7</v>
      </c>
      <c r="AN395" s="14">
        <v>72250.990000000005</v>
      </c>
      <c r="AO395" s="14">
        <v>74054.34</v>
      </c>
      <c r="AP395" s="14">
        <v>82093.67</v>
      </c>
      <c r="AQ395" s="14">
        <v>90794.87</v>
      </c>
      <c r="AR395" s="14">
        <v>100809.3</v>
      </c>
      <c r="AS395" s="14">
        <v>106753.60000000001</v>
      </c>
      <c r="AT395" s="14">
        <v>109826.6</v>
      </c>
      <c r="AU395" s="14">
        <v>113435.6</v>
      </c>
      <c r="AV395" s="14">
        <v>115222.6</v>
      </c>
      <c r="AW395" s="14">
        <v>115859.3</v>
      </c>
      <c r="AX395" s="14">
        <v>116038</v>
      </c>
      <c r="AY395" s="14">
        <v>114995.8</v>
      </c>
      <c r="AZ395" s="14">
        <v>111266.7</v>
      </c>
      <c r="BA395" s="14">
        <v>112496.3</v>
      </c>
      <c r="BB395" s="14">
        <v>105130.3</v>
      </c>
      <c r="BC395" s="14">
        <v>88540.88</v>
      </c>
      <c r="BD395" s="14">
        <v>68140.509999999995</v>
      </c>
      <c r="BE395" s="14">
        <v>61176.94</v>
      </c>
      <c r="BF395" s="14">
        <v>114480.4</v>
      </c>
      <c r="BG395" s="14">
        <v>72.8369</v>
      </c>
      <c r="BH395" s="14">
        <v>71.052580000000006</v>
      </c>
      <c r="BI395" s="14">
        <v>69.418009999999995</v>
      </c>
      <c r="BJ395" s="14">
        <v>68.432270000000003</v>
      </c>
      <c r="BK395" s="14">
        <v>66.896609999999995</v>
      </c>
      <c r="BL395" s="14">
        <v>66.040109999999999</v>
      </c>
      <c r="BM395" s="14">
        <v>65.764709999999994</v>
      </c>
      <c r="BN395" s="14">
        <v>68.101600000000005</v>
      </c>
      <c r="BO395" s="14">
        <v>73.521389999999997</v>
      </c>
      <c r="BP395" s="14">
        <v>78.516040000000004</v>
      </c>
      <c r="BQ395" s="14">
        <v>83.617649999999998</v>
      </c>
      <c r="BR395" s="14">
        <v>87.715680000000006</v>
      </c>
      <c r="BS395" s="14">
        <v>91.105170000000001</v>
      </c>
      <c r="BT395" s="14">
        <v>94.423349999999999</v>
      </c>
      <c r="BU395" s="14">
        <v>96.008020000000002</v>
      </c>
      <c r="BV395" s="14">
        <v>96.983959999999996</v>
      </c>
      <c r="BW395" s="14">
        <v>96.540999999999997</v>
      </c>
      <c r="BX395" s="14">
        <v>94.850269999999995</v>
      </c>
      <c r="BY395" s="14">
        <v>91.755790000000005</v>
      </c>
      <c r="BZ395" s="14">
        <v>86.33511</v>
      </c>
      <c r="CA395" s="14">
        <v>81.87433</v>
      </c>
      <c r="CB395" s="14">
        <v>78.937610000000006</v>
      </c>
      <c r="CC395" s="14">
        <v>76.637249999999995</v>
      </c>
      <c r="CD395" s="14">
        <v>74.950980000000001</v>
      </c>
      <c r="CE395" s="14">
        <v>97599.43</v>
      </c>
      <c r="CF395" s="14">
        <v>140522.5</v>
      </c>
      <c r="CG395" s="14">
        <v>93850.96</v>
      </c>
      <c r="CH395" s="14">
        <v>84148.84</v>
      </c>
      <c r="CI395" s="14">
        <v>63444.639999999999</v>
      </c>
      <c r="CJ395" s="14">
        <v>48070.62</v>
      </c>
      <c r="CK395" s="14">
        <v>44383.89</v>
      </c>
      <c r="CL395" s="14">
        <v>72517.66</v>
      </c>
      <c r="CM395" s="14">
        <v>84413.29</v>
      </c>
      <c r="CN395" s="14">
        <v>109460.2</v>
      </c>
      <c r="CO395" s="14">
        <v>130789.8</v>
      </c>
      <c r="CP395" s="14">
        <v>126117.5</v>
      </c>
      <c r="CQ395" s="14">
        <v>131003.4</v>
      </c>
      <c r="CR395" s="14">
        <v>139554.9</v>
      </c>
      <c r="CS395" s="14">
        <v>142955.5</v>
      </c>
      <c r="CT395" s="14">
        <v>157742.79999999999</v>
      </c>
      <c r="CU395" s="14">
        <v>147233.29999999999</v>
      </c>
      <c r="CV395" s="14">
        <v>151723.4</v>
      </c>
      <c r="CW395" s="14">
        <v>162667.5</v>
      </c>
      <c r="CX395" s="14">
        <v>184488.2</v>
      </c>
      <c r="CY395" s="14">
        <v>205579</v>
      </c>
      <c r="CZ395" s="14">
        <v>188256.1</v>
      </c>
      <c r="DA395" s="14">
        <v>149560.1</v>
      </c>
      <c r="DB395" s="14">
        <v>141226.4</v>
      </c>
      <c r="DC395" s="14">
        <v>129916.9</v>
      </c>
      <c r="DD395" s="14">
        <v>16</v>
      </c>
      <c r="DE395" s="14">
        <v>19</v>
      </c>
      <c r="DF395" s="27">
        <f t="shared" ca="1" si="6"/>
        <v>19578.304999999993</v>
      </c>
      <c r="DG395" s="14">
        <v>0</v>
      </c>
      <c r="DH395" s="14"/>
      <c r="DI395" s="14"/>
      <c r="DJ395" s="14"/>
      <c r="DK395" s="14"/>
      <c r="DL395" s="14"/>
      <c r="DM395" s="14"/>
      <c r="DN395" s="14"/>
      <c r="DO395" s="14"/>
      <c r="DP395" s="14"/>
      <c r="DQ395" s="14"/>
      <c r="DR395" s="14"/>
      <c r="DS395" s="14"/>
      <c r="DT395" s="14"/>
      <c r="DU395" s="14"/>
      <c r="DV395" s="14"/>
      <c r="DW395" s="14"/>
      <c r="DX395" s="14"/>
      <c r="DY395" s="14"/>
      <c r="DZ395" s="14"/>
      <c r="EA395" s="14"/>
    </row>
    <row r="396" spans="1:131" x14ac:dyDescent="0.25">
      <c r="A396" s="14" t="s">
        <v>64</v>
      </c>
      <c r="B396" s="14" t="s">
        <v>63</v>
      </c>
      <c r="C396" s="14" t="s">
        <v>63</v>
      </c>
      <c r="D396" s="14" t="s">
        <v>63</v>
      </c>
      <c r="E396" s="14" t="s">
        <v>63</v>
      </c>
      <c r="F396" s="14" t="s">
        <v>63</v>
      </c>
      <c r="G396" s="14" t="s">
        <v>192</v>
      </c>
      <c r="H396" s="1">
        <v>42257</v>
      </c>
      <c r="I396" s="14">
        <v>55697.15</v>
      </c>
      <c r="J396" s="14">
        <v>53229.75</v>
      </c>
      <c r="K396" s="14">
        <v>52348.7</v>
      </c>
      <c r="L396" s="14">
        <v>52783.45</v>
      </c>
      <c r="M396" s="14">
        <v>56202.5</v>
      </c>
      <c r="N396" s="14">
        <v>61276.79</v>
      </c>
      <c r="O396" s="14">
        <v>75534.710000000006</v>
      </c>
      <c r="P396" s="14">
        <v>77523.67</v>
      </c>
      <c r="Q396" s="14">
        <v>84821.11</v>
      </c>
      <c r="R396" s="14">
        <v>92550.32</v>
      </c>
      <c r="S396" s="14">
        <v>103731.1</v>
      </c>
      <c r="T396" s="14">
        <v>107456.7</v>
      </c>
      <c r="U396" s="14">
        <v>110353.3</v>
      </c>
      <c r="V396" s="14">
        <v>113175.8</v>
      </c>
      <c r="W396" s="14">
        <v>111105.1</v>
      </c>
      <c r="X396" s="14">
        <v>93802.06</v>
      </c>
      <c r="Y396" s="14">
        <v>95390.7</v>
      </c>
      <c r="Z396" s="14">
        <v>94168.93</v>
      </c>
      <c r="AA396" s="14">
        <v>92826.58</v>
      </c>
      <c r="AB396" s="14">
        <v>109054.8</v>
      </c>
      <c r="AC396" s="14">
        <v>103508.8</v>
      </c>
      <c r="AD396" s="14">
        <v>87231.34</v>
      </c>
      <c r="AE396" s="14">
        <v>67471.179999999993</v>
      </c>
      <c r="AF396" s="14">
        <v>60223.61</v>
      </c>
      <c r="AG396" s="14">
        <v>94047.07</v>
      </c>
      <c r="AH396" s="14">
        <v>55732.17</v>
      </c>
      <c r="AI396" s="14">
        <v>53290.18</v>
      </c>
      <c r="AJ396" s="14">
        <v>52602.17</v>
      </c>
      <c r="AK396" s="14">
        <v>53076.81</v>
      </c>
      <c r="AL396" s="14">
        <v>56625.56</v>
      </c>
      <c r="AM396" s="14">
        <v>61681.61</v>
      </c>
      <c r="AN396" s="14">
        <v>75690.8</v>
      </c>
      <c r="AO396" s="14">
        <v>77024.160000000003</v>
      </c>
      <c r="AP396" s="14">
        <v>84383.49</v>
      </c>
      <c r="AQ396" s="14">
        <v>92478.65</v>
      </c>
      <c r="AR396" s="14">
        <v>103147.4</v>
      </c>
      <c r="AS396" s="14">
        <v>107103.5</v>
      </c>
      <c r="AT396" s="14">
        <v>110065</v>
      </c>
      <c r="AU396" s="14">
        <v>113405.9</v>
      </c>
      <c r="AV396" s="14">
        <v>113784.4</v>
      </c>
      <c r="AW396" s="14">
        <v>113067.9</v>
      </c>
      <c r="AX396" s="14">
        <v>113028.9</v>
      </c>
      <c r="AY396" s="14">
        <v>111321.7</v>
      </c>
      <c r="AZ396" s="14">
        <v>108467.4</v>
      </c>
      <c r="BA396" s="14">
        <v>109757.4</v>
      </c>
      <c r="BB396" s="14">
        <v>102596.4</v>
      </c>
      <c r="BC396" s="14">
        <v>87032.62</v>
      </c>
      <c r="BD396" s="14">
        <v>67272.2</v>
      </c>
      <c r="BE396" s="14">
        <v>60276.58</v>
      </c>
      <c r="BF396" s="14">
        <v>111429.1</v>
      </c>
      <c r="BG396" s="14">
        <v>73.406199999999998</v>
      </c>
      <c r="BH396" s="14">
        <v>71.960840000000005</v>
      </c>
      <c r="BI396" s="14">
        <v>70.583789999999993</v>
      </c>
      <c r="BJ396" s="14">
        <v>69.186710000000005</v>
      </c>
      <c r="BK396" s="14">
        <v>68.275959999999998</v>
      </c>
      <c r="BL396" s="14">
        <v>67.428049999999999</v>
      </c>
      <c r="BM396" s="14">
        <v>66.660290000000003</v>
      </c>
      <c r="BN396" s="14">
        <v>68.051910000000007</v>
      </c>
      <c r="BO396" s="14">
        <v>72.586519999999993</v>
      </c>
      <c r="BP396" s="14">
        <v>77.704920000000001</v>
      </c>
      <c r="BQ396" s="14">
        <v>82.244079999999997</v>
      </c>
      <c r="BR396" s="14">
        <v>86.611109999999996</v>
      </c>
      <c r="BS396" s="14">
        <v>90.425319999999999</v>
      </c>
      <c r="BT396" s="14">
        <v>93.553730000000002</v>
      </c>
      <c r="BU396" s="14">
        <v>94.719489999999993</v>
      </c>
      <c r="BV396" s="14">
        <v>94.698539999999994</v>
      </c>
      <c r="BW396" s="14">
        <v>94.36703</v>
      </c>
      <c r="BX396" s="14">
        <v>92.795079999999999</v>
      </c>
      <c r="BY396" s="14">
        <v>89.506379999999993</v>
      </c>
      <c r="BZ396" s="14">
        <v>84.764110000000002</v>
      </c>
      <c r="CA396" s="14">
        <v>81.238619999999997</v>
      </c>
      <c r="CB396" s="14">
        <v>78.471760000000003</v>
      </c>
      <c r="CC396" s="14">
        <v>76.239519999999999</v>
      </c>
      <c r="CD396" s="14">
        <v>74.642070000000004</v>
      </c>
      <c r="CE396" s="14">
        <v>83838.8</v>
      </c>
      <c r="CF396" s="14">
        <v>86298.58</v>
      </c>
      <c r="CG396" s="14">
        <v>72327.3</v>
      </c>
      <c r="CH396" s="14">
        <v>61085.91</v>
      </c>
      <c r="CI396" s="14">
        <v>52065.68</v>
      </c>
      <c r="CJ396" s="14">
        <v>52483.21</v>
      </c>
      <c r="CK396" s="14">
        <v>40948.129999999997</v>
      </c>
      <c r="CL396" s="14">
        <v>35650.6</v>
      </c>
      <c r="CM396" s="14">
        <v>45775.63</v>
      </c>
      <c r="CN396" s="14">
        <v>67820.33</v>
      </c>
      <c r="CO396" s="14">
        <v>101440.6</v>
      </c>
      <c r="CP396" s="14">
        <v>114510</v>
      </c>
      <c r="CQ396" s="14">
        <v>123084.6</v>
      </c>
      <c r="CR396" s="14">
        <v>127916</v>
      </c>
      <c r="CS396" s="14">
        <v>135710.29999999999</v>
      </c>
      <c r="CT396" s="14">
        <v>136962.4</v>
      </c>
      <c r="CU396" s="14">
        <v>121563.6</v>
      </c>
      <c r="CV396" s="14">
        <v>111094.3</v>
      </c>
      <c r="CW396" s="14">
        <v>116028</v>
      </c>
      <c r="CX396" s="14">
        <v>147080.70000000001</v>
      </c>
      <c r="CY396" s="14">
        <v>138164.79999999999</v>
      </c>
      <c r="CZ396" s="14">
        <v>126875.9</v>
      </c>
      <c r="DA396" s="14">
        <v>105330.6</v>
      </c>
      <c r="DB396" s="14">
        <v>108537.7</v>
      </c>
      <c r="DC396" s="14">
        <v>92033.26</v>
      </c>
      <c r="DD396" s="14">
        <v>16</v>
      </c>
      <c r="DE396" s="14">
        <v>19</v>
      </c>
      <c r="DF396" s="27">
        <f t="shared" ca="1" si="6"/>
        <v>18753.657499999987</v>
      </c>
      <c r="DG396" s="14">
        <v>0</v>
      </c>
      <c r="DH396" s="14"/>
      <c r="DI396" s="14"/>
      <c r="DJ396" s="14"/>
      <c r="DK396" s="14"/>
      <c r="DL396" s="14"/>
      <c r="DM396" s="14"/>
      <c r="DN396" s="14"/>
      <c r="DO396" s="14"/>
      <c r="DP396" s="14"/>
      <c r="DQ396" s="14"/>
      <c r="DR396" s="14"/>
      <c r="DS396" s="14"/>
      <c r="DT396" s="14"/>
      <c r="DU396" s="14"/>
      <c r="DV396" s="14"/>
      <c r="DW396" s="14"/>
      <c r="DX396" s="14"/>
      <c r="DY396" s="14"/>
      <c r="DZ396" s="14"/>
      <c r="EA396" s="14"/>
    </row>
    <row r="397" spans="1:131" x14ac:dyDescent="0.25">
      <c r="A397" s="14" t="s">
        <v>64</v>
      </c>
      <c r="B397" s="14" t="s">
        <v>63</v>
      </c>
      <c r="C397" s="14" t="s">
        <v>63</v>
      </c>
      <c r="D397" s="14" t="s">
        <v>63</v>
      </c>
      <c r="E397" s="14" t="s">
        <v>63</v>
      </c>
      <c r="F397" s="14" t="s">
        <v>63</v>
      </c>
      <c r="G397" s="14" t="s">
        <v>192</v>
      </c>
      <c r="H397" s="1">
        <v>42258</v>
      </c>
      <c r="I397" s="14">
        <v>55323.45</v>
      </c>
      <c r="J397" s="14">
        <v>52809.86</v>
      </c>
      <c r="K397" s="14">
        <v>51707.839999999997</v>
      </c>
      <c r="L397" s="14">
        <v>52099.66</v>
      </c>
      <c r="M397" s="14">
        <v>55515.32</v>
      </c>
      <c r="N397" s="14">
        <v>61895.58</v>
      </c>
      <c r="O397" s="14">
        <v>73684.289999999994</v>
      </c>
      <c r="P397" s="14">
        <v>75424.87</v>
      </c>
      <c r="Q397" s="14">
        <v>81657.440000000002</v>
      </c>
      <c r="R397" s="14">
        <v>90387.67</v>
      </c>
      <c r="S397" s="14">
        <v>97055.97</v>
      </c>
      <c r="T397" s="14">
        <v>101090.8</v>
      </c>
      <c r="U397" s="14">
        <v>103617.2</v>
      </c>
      <c r="V397" s="14">
        <v>105491.1</v>
      </c>
      <c r="W397" s="14">
        <v>103069.5</v>
      </c>
      <c r="X397" s="14">
        <v>87779.67</v>
      </c>
      <c r="Y397" s="14">
        <v>89674.67</v>
      </c>
      <c r="Z397" s="14">
        <v>88336.47</v>
      </c>
      <c r="AA397" s="14">
        <v>86916.800000000003</v>
      </c>
      <c r="AB397" s="14">
        <v>102006.1</v>
      </c>
      <c r="AC397" s="14">
        <v>99137.32</v>
      </c>
      <c r="AD397" s="14">
        <v>86626.42</v>
      </c>
      <c r="AE397" s="14">
        <v>66524.929999999993</v>
      </c>
      <c r="AF397" s="14">
        <v>57097.91</v>
      </c>
      <c r="AG397" s="14">
        <v>88176.9</v>
      </c>
      <c r="AH397" s="14">
        <v>55245.33</v>
      </c>
      <c r="AI397" s="14">
        <v>52647.33</v>
      </c>
      <c r="AJ397" s="14">
        <v>51744.160000000003</v>
      </c>
      <c r="AK397" s="14">
        <v>52393.3</v>
      </c>
      <c r="AL397" s="14">
        <v>55925.71</v>
      </c>
      <c r="AM397" s="14">
        <v>62135.54</v>
      </c>
      <c r="AN397" s="14">
        <v>73820.7</v>
      </c>
      <c r="AO397" s="14">
        <v>74967.94</v>
      </c>
      <c r="AP397" s="14">
        <v>81144.479999999996</v>
      </c>
      <c r="AQ397" s="14">
        <v>90471.73</v>
      </c>
      <c r="AR397" s="14">
        <v>96664.62</v>
      </c>
      <c r="AS397" s="14">
        <v>100615</v>
      </c>
      <c r="AT397" s="14">
        <v>103026.2</v>
      </c>
      <c r="AU397" s="14">
        <v>105223.4</v>
      </c>
      <c r="AV397" s="14">
        <v>105382.7</v>
      </c>
      <c r="AW397" s="14">
        <v>106407.6</v>
      </c>
      <c r="AX397" s="14">
        <v>106492.4</v>
      </c>
      <c r="AY397" s="14">
        <v>104892.2</v>
      </c>
      <c r="AZ397" s="14">
        <v>102125.5</v>
      </c>
      <c r="BA397" s="14">
        <v>102496.2</v>
      </c>
      <c r="BB397" s="14">
        <v>98324.59</v>
      </c>
      <c r="BC397" s="14">
        <v>86299.23</v>
      </c>
      <c r="BD397" s="14">
        <v>66196.12</v>
      </c>
      <c r="BE397" s="14">
        <v>57019.91</v>
      </c>
      <c r="BF397" s="14">
        <v>104929.8</v>
      </c>
      <c r="BG397" s="14">
        <v>73.059809999999999</v>
      </c>
      <c r="BH397" s="14">
        <v>71.923360000000002</v>
      </c>
      <c r="BI397" s="14">
        <v>70.506540000000001</v>
      </c>
      <c r="BJ397" s="14">
        <v>69.368229999999997</v>
      </c>
      <c r="BK397" s="14">
        <v>68.371960000000001</v>
      </c>
      <c r="BL397" s="14">
        <v>68.094390000000004</v>
      </c>
      <c r="BM397" s="14">
        <v>67.608410000000006</v>
      </c>
      <c r="BN397" s="14">
        <v>67.814019999999999</v>
      </c>
      <c r="BO397" s="14">
        <v>70.548599999999993</v>
      </c>
      <c r="BP397" s="14">
        <v>74.671030000000002</v>
      </c>
      <c r="BQ397" s="14">
        <v>78.871960000000001</v>
      </c>
      <c r="BR397" s="14">
        <v>82.375699999999995</v>
      </c>
      <c r="BS397" s="14">
        <v>86.277569999999997</v>
      </c>
      <c r="BT397" s="14">
        <v>89.071960000000004</v>
      </c>
      <c r="BU397" s="14">
        <v>90.436449999999994</v>
      </c>
      <c r="BV397" s="14">
        <v>91.713080000000005</v>
      </c>
      <c r="BW397" s="14">
        <v>91.239249999999998</v>
      </c>
      <c r="BX397" s="14">
        <v>89.512150000000005</v>
      </c>
      <c r="BY397" s="14">
        <v>85.777569999999997</v>
      </c>
      <c r="BZ397" s="14">
        <v>81.476640000000003</v>
      </c>
      <c r="CA397" s="14">
        <v>78.137379999999993</v>
      </c>
      <c r="CB397" s="14">
        <v>75.463549999999998</v>
      </c>
      <c r="CC397" s="14">
        <v>73.242990000000006</v>
      </c>
      <c r="CD397" s="14">
        <v>71.557010000000005</v>
      </c>
      <c r="CE397" s="14">
        <v>93498.33</v>
      </c>
      <c r="CF397" s="14">
        <v>95577.23</v>
      </c>
      <c r="CG397" s="14">
        <v>96110.7</v>
      </c>
      <c r="CH397" s="14">
        <v>74262.63</v>
      </c>
      <c r="CI397" s="14">
        <v>52948.1</v>
      </c>
      <c r="CJ397" s="14">
        <v>48155.77</v>
      </c>
      <c r="CK397" s="14">
        <v>41598.93</v>
      </c>
      <c r="CL397" s="14">
        <v>32311</v>
      </c>
      <c r="CM397" s="14">
        <v>36686.61</v>
      </c>
      <c r="CN397" s="14">
        <v>61384.92</v>
      </c>
      <c r="CO397" s="14">
        <v>85924.46</v>
      </c>
      <c r="CP397" s="14">
        <v>95936.28</v>
      </c>
      <c r="CQ397" s="14">
        <v>111230.1</v>
      </c>
      <c r="CR397" s="14">
        <v>139299.6</v>
      </c>
      <c r="CS397" s="14">
        <v>158460.6</v>
      </c>
      <c r="CT397" s="14">
        <v>159757.1</v>
      </c>
      <c r="CU397" s="14">
        <v>149530</v>
      </c>
      <c r="CV397" s="14">
        <v>139832.4</v>
      </c>
      <c r="CW397" s="14">
        <v>104423.9</v>
      </c>
      <c r="CX397" s="14">
        <v>101024.4</v>
      </c>
      <c r="CY397" s="14">
        <v>117625.4</v>
      </c>
      <c r="CZ397" s="14">
        <v>111794.2</v>
      </c>
      <c r="DA397" s="14">
        <v>87904.77</v>
      </c>
      <c r="DB397" s="14">
        <v>87888.55</v>
      </c>
      <c r="DC397" s="14">
        <v>118612.2</v>
      </c>
      <c r="DD397" s="14">
        <v>16</v>
      </c>
      <c r="DE397" s="14">
        <v>19</v>
      </c>
      <c r="DF397" s="27">
        <f t="shared" ca="1" si="6"/>
        <v>17616.822499999995</v>
      </c>
      <c r="DG397" s="14">
        <v>0</v>
      </c>
      <c r="DH397" s="14"/>
      <c r="DI397" s="14"/>
      <c r="DJ397" s="14"/>
      <c r="DK397" s="14"/>
      <c r="DL397" s="14"/>
      <c r="DM397" s="14"/>
      <c r="DN397" s="14"/>
      <c r="DO397" s="14"/>
      <c r="DP397" s="14"/>
      <c r="DQ397" s="14"/>
      <c r="DR397" s="14"/>
      <c r="DS397" s="14"/>
      <c r="DT397" s="14"/>
      <c r="DU397" s="14"/>
      <c r="DV397" s="14"/>
      <c r="DW397" s="14"/>
      <c r="DX397" s="14"/>
      <c r="DY397" s="14"/>
      <c r="DZ397" s="14"/>
      <c r="EA397" s="14"/>
    </row>
    <row r="398" spans="1:131" x14ac:dyDescent="0.25">
      <c r="A398" s="14" t="s">
        <v>64</v>
      </c>
      <c r="B398" s="14" t="s">
        <v>63</v>
      </c>
      <c r="C398" s="14" t="s">
        <v>63</v>
      </c>
      <c r="D398" s="14" t="s">
        <v>63</v>
      </c>
      <c r="E398" s="14" t="s">
        <v>63</v>
      </c>
      <c r="F398" s="14" t="s">
        <v>63</v>
      </c>
      <c r="G398" s="14" t="s">
        <v>192</v>
      </c>
      <c r="H398" s="1" t="s">
        <v>181</v>
      </c>
      <c r="I398" s="14">
        <v>51141.02</v>
      </c>
      <c r="J398" s="14">
        <v>49125.41</v>
      </c>
      <c r="K398" s="14">
        <v>48019.69</v>
      </c>
      <c r="L398" s="14">
        <v>48688.78</v>
      </c>
      <c r="M398" s="14">
        <v>51860.75</v>
      </c>
      <c r="N398" s="14">
        <v>55822.55</v>
      </c>
      <c r="O398" s="14">
        <v>65328.83</v>
      </c>
      <c r="P398" s="14">
        <v>69614.13</v>
      </c>
      <c r="Q398" s="14">
        <v>76275.210000000006</v>
      </c>
      <c r="R398" s="14">
        <v>83146.070000000007</v>
      </c>
      <c r="S398" s="14">
        <v>92777.67</v>
      </c>
      <c r="T398" s="14">
        <v>96480.76</v>
      </c>
      <c r="U398" s="14">
        <v>98491.21</v>
      </c>
      <c r="V398" s="14">
        <v>99840.29</v>
      </c>
      <c r="W398" s="14">
        <v>96850.76</v>
      </c>
      <c r="X398" s="14">
        <v>81391.490000000005</v>
      </c>
      <c r="Y398" s="14">
        <v>82235.759999999995</v>
      </c>
      <c r="Z398" s="14">
        <v>81531.3</v>
      </c>
      <c r="AA398" s="14">
        <v>80469.820000000007</v>
      </c>
      <c r="AB398" s="14">
        <v>93164.24</v>
      </c>
      <c r="AC398" s="14">
        <v>92868.83</v>
      </c>
      <c r="AD398" s="14">
        <v>80491.13</v>
      </c>
      <c r="AE398" s="14">
        <v>62442.38</v>
      </c>
      <c r="AF398" s="14">
        <v>55845.22</v>
      </c>
      <c r="AG398" s="14">
        <v>81407.09</v>
      </c>
      <c r="AH398" s="14">
        <v>51231.83</v>
      </c>
      <c r="AI398" s="14">
        <v>49186.29</v>
      </c>
      <c r="AJ398" s="14">
        <v>48249.91</v>
      </c>
      <c r="AK398" s="14">
        <v>48857</v>
      </c>
      <c r="AL398" s="14">
        <v>52212.29</v>
      </c>
      <c r="AM398" s="14">
        <v>56222.11</v>
      </c>
      <c r="AN398" s="14">
        <v>65533.95</v>
      </c>
      <c r="AO398" s="14">
        <v>69101.210000000006</v>
      </c>
      <c r="AP398" s="14">
        <v>75822.149999999994</v>
      </c>
      <c r="AQ398" s="14">
        <v>82911.350000000006</v>
      </c>
      <c r="AR398" s="14">
        <v>92056.66</v>
      </c>
      <c r="AS398" s="14">
        <v>95628.93</v>
      </c>
      <c r="AT398" s="14">
        <v>98023.73</v>
      </c>
      <c r="AU398" s="14">
        <v>100673.2</v>
      </c>
      <c r="AV398" s="14">
        <v>102013.7</v>
      </c>
      <c r="AW398" s="14">
        <v>102595.4</v>
      </c>
      <c r="AX398" s="14">
        <v>102284.1</v>
      </c>
      <c r="AY398" s="14">
        <v>101052.9</v>
      </c>
      <c r="AZ398" s="14">
        <v>98732.56</v>
      </c>
      <c r="BA398" s="14">
        <v>96619.1</v>
      </c>
      <c r="BB398" s="14">
        <v>93113.56</v>
      </c>
      <c r="BC398" s="14">
        <v>80906.98</v>
      </c>
      <c r="BD398" s="14">
        <v>62910.32</v>
      </c>
      <c r="BE398" s="14">
        <v>56423.32</v>
      </c>
      <c r="BF398" s="14">
        <v>101156.6</v>
      </c>
      <c r="BG398" s="14">
        <v>72.221299999999999</v>
      </c>
      <c r="BH398" s="14">
        <v>70.842770000000002</v>
      </c>
      <c r="BI398" s="14">
        <v>69.459519999999998</v>
      </c>
      <c r="BJ398" s="14">
        <v>68.215720000000005</v>
      </c>
      <c r="BK398" s="14">
        <v>67.230869999999996</v>
      </c>
      <c r="BL398" s="14">
        <v>66.408919999999995</v>
      </c>
      <c r="BM398" s="14">
        <v>66.407489999999996</v>
      </c>
      <c r="BN398" s="14">
        <v>68.619540000000001</v>
      </c>
      <c r="BO398" s="14">
        <v>72.319230000000005</v>
      </c>
      <c r="BP398" s="14">
        <v>76.274600000000007</v>
      </c>
      <c r="BQ398" s="14">
        <v>80.171909999999997</v>
      </c>
      <c r="BR398" s="14">
        <v>83.68826</v>
      </c>
      <c r="BS398" s="14">
        <v>86.746600000000001</v>
      </c>
      <c r="BT398" s="14">
        <v>89.250990000000002</v>
      </c>
      <c r="BU398" s="14">
        <v>90.704570000000004</v>
      </c>
      <c r="BV398" s="14">
        <v>91.370289999999997</v>
      </c>
      <c r="BW398" s="14">
        <v>91.035899999999998</v>
      </c>
      <c r="BX398" s="14">
        <v>89.776690000000002</v>
      </c>
      <c r="BY398" s="14">
        <v>87.374340000000004</v>
      </c>
      <c r="BZ398" s="14">
        <v>83.680790000000002</v>
      </c>
      <c r="CA398" s="14">
        <v>79.814260000000004</v>
      </c>
      <c r="CB398" s="14">
        <v>77.039990000000003</v>
      </c>
      <c r="CC398" s="14">
        <v>74.843999999999994</v>
      </c>
      <c r="CD398" s="14">
        <v>73.311229999999995</v>
      </c>
      <c r="CE398" s="14">
        <v>5552.7030000000004</v>
      </c>
      <c r="CF398" s="14">
        <v>5589.31</v>
      </c>
      <c r="CG398" s="14">
        <v>4991.2299999999996</v>
      </c>
      <c r="CH398" s="14">
        <v>4431.4319999999998</v>
      </c>
      <c r="CI398" s="14">
        <v>3792.683</v>
      </c>
      <c r="CJ398" s="14">
        <v>2794.7359999999999</v>
      </c>
      <c r="CK398" s="14">
        <v>2307.5070000000001</v>
      </c>
      <c r="CL398" s="14">
        <v>2175.8139999999999</v>
      </c>
      <c r="CM398" s="14">
        <v>3045.9989999999998</v>
      </c>
      <c r="CN398" s="14">
        <v>4436.6009999999997</v>
      </c>
      <c r="CO398" s="14">
        <v>6389.6049999999996</v>
      </c>
      <c r="CP398" s="14">
        <v>7007.1009999999997</v>
      </c>
      <c r="CQ398" s="14">
        <v>7811.09</v>
      </c>
      <c r="CR398" s="14">
        <v>8618.1939999999995</v>
      </c>
      <c r="CS398" s="14">
        <v>8552.9310000000005</v>
      </c>
      <c r="CT398" s="14">
        <v>8201.35</v>
      </c>
      <c r="CU398" s="14">
        <v>7700.8909999999996</v>
      </c>
      <c r="CV398" s="14">
        <v>7425.1469999999999</v>
      </c>
      <c r="CW398" s="14">
        <v>7536.4589999999998</v>
      </c>
      <c r="CX398" s="14">
        <v>8651.6779999999999</v>
      </c>
      <c r="CY398" s="14">
        <v>9277.2330000000002</v>
      </c>
      <c r="CZ398" s="14">
        <v>8803.1219999999994</v>
      </c>
      <c r="DA398" s="14">
        <v>7608.7290000000003</v>
      </c>
      <c r="DB398" s="14">
        <v>7581.3270000000002</v>
      </c>
      <c r="DC398" s="14">
        <v>6405.3609999999999</v>
      </c>
      <c r="DD398" s="14">
        <v>16</v>
      </c>
      <c r="DE398" s="14">
        <v>19</v>
      </c>
      <c r="DF398" s="27">
        <f t="shared" ca="1" si="6"/>
        <v>20579.432499999995</v>
      </c>
      <c r="DG398" s="14">
        <v>0</v>
      </c>
      <c r="DH398" s="14"/>
      <c r="DI398" s="14"/>
      <c r="DJ398" s="14"/>
      <c r="DK398" s="14"/>
      <c r="DL398" s="14"/>
      <c r="DM398" s="14"/>
      <c r="DN398" s="14"/>
      <c r="DO398" s="14"/>
      <c r="DP398" s="14"/>
      <c r="DQ398" s="14"/>
      <c r="DR398" s="14"/>
      <c r="DS398" s="14"/>
      <c r="DT398" s="14"/>
      <c r="DU398" s="14"/>
      <c r="DV398" s="14"/>
      <c r="DW398" s="14"/>
      <c r="DX398" s="14"/>
      <c r="DY398" s="14"/>
      <c r="DZ398" s="14"/>
      <c r="EA398" s="14"/>
    </row>
    <row r="399" spans="1:131" x14ac:dyDescent="0.25">
      <c r="A399" s="14" t="s">
        <v>64</v>
      </c>
      <c r="B399" s="14" t="s">
        <v>63</v>
      </c>
      <c r="C399" s="14" t="s">
        <v>63</v>
      </c>
      <c r="D399" s="14" t="s">
        <v>63</v>
      </c>
      <c r="E399" s="14" t="s">
        <v>63</v>
      </c>
      <c r="F399" s="14" t="s">
        <v>126</v>
      </c>
      <c r="G399" s="14" t="s">
        <v>192</v>
      </c>
      <c r="H399" s="1">
        <v>42163</v>
      </c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  <c r="CQ399" s="14"/>
      <c r="CR399" s="14"/>
      <c r="CS399" s="14"/>
      <c r="CT399" s="14"/>
      <c r="CU399" s="14"/>
      <c r="CV399" s="14"/>
      <c r="CW399" s="14"/>
      <c r="CX399" s="14"/>
      <c r="CY399" s="14"/>
      <c r="CZ399" s="14"/>
      <c r="DD399" s="14">
        <v>16</v>
      </c>
      <c r="DE399" s="14">
        <v>19</v>
      </c>
      <c r="DF399" s="27">
        <f t="shared" ca="1" si="6"/>
        <v>0</v>
      </c>
      <c r="DG399" s="14">
        <v>1</v>
      </c>
      <c r="DH399" s="14"/>
      <c r="DI399" s="14"/>
      <c r="DJ399" s="14"/>
      <c r="DK399" s="14"/>
      <c r="DL399" s="14"/>
      <c r="DM399" s="14"/>
      <c r="DN399" s="14"/>
      <c r="DO399" s="14"/>
      <c r="DP399" s="14"/>
      <c r="DQ399" s="14"/>
      <c r="DR399" s="14"/>
      <c r="DS399" s="14"/>
      <c r="DT399" s="14"/>
      <c r="DU399" s="14"/>
      <c r="DV399" s="14"/>
      <c r="DW399" s="14"/>
      <c r="DX399" s="14"/>
      <c r="DY399" s="14"/>
      <c r="DZ399" s="14"/>
      <c r="EA399" s="14"/>
    </row>
    <row r="400" spans="1:131" x14ac:dyDescent="0.25">
      <c r="A400" s="14" t="s">
        <v>64</v>
      </c>
      <c r="B400" s="14" t="s">
        <v>63</v>
      </c>
      <c r="C400" s="14" t="s">
        <v>63</v>
      </c>
      <c r="D400" s="14" t="s">
        <v>63</v>
      </c>
      <c r="E400" s="14" t="s">
        <v>63</v>
      </c>
      <c r="F400" s="14" t="s">
        <v>126</v>
      </c>
      <c r="G400" s="14" t="s">
        <v>192</v>
      </c>
      <c r="H400" s="1">
        <v>42164</v>
      </c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J400" s="14"/>
      <c r="CK400" s="14"/>
      <c r="CL400" s="14"/>
      <c r="CM400" s="14"/>
      <c r="CN400" s="14"/>
      <c r="CO400" s="14"/>
      <c r="CP400" s="14"/>
      <c r="CQ400" s="14"/>
      <c r="CR400" s="14"/>
      <c r="CS400" s="14"/>
      <c r="CT400" s="14"/>
      <c r="CU400" s="14"/>
      <c r="CV400" s="14"/>
      <c r="CW400" s="14"/>
      <c r="CX400" s="14"/>
      <c r="CY400" s="14"/>
      <c r="CZ400" s="14"/>
      <c r="DD400" s="14">
        <v>16</v>
      </c>
      <c r="DE400" s="14">
        <v>19</v>
      </c>
      <c r="DF400" s="27">
        <f t="shared" ca="1" si="6"/>
        <v>0</v>
      </c>
      <c r="DG400" s="14">
        <v>1</v>
      </c>
      <c r="DH400" s="14"/>
      <c r="DI400" s="14"/>
      <c r="DJ400" s="14"/>
      <c r="DK400" s="14"/>
      <c r="DL400" s="14"/>
      <c r="DM400" s="14"/>
      <c r="DN400" s="14"/>
      <c r="DO400" s="14"/>
      <c r="DP400" s="14"/>
      <c r="DQ400" s="14"/>
      <c r="DR400" s="14"/>
      <c r="DS400" s="14"/>
      <c r="DT400" s="14"/>
      <c r="DU400" s="14"/>
      <c r="DV400" s="14"/>
      <c r="DW400" s="14"/>
      <c r="DX400" s="14"/>
      <c r="DY400" s="14"/>
      <c r="DZ400" s="14"/>
      <c r="EA400" s="14"/>
    </row>
    <row r="401" spans="1:131" x14ac:dyDescent="0.25">
      <c r="A401" s="14" t="s">
        <v>64</v>
      </c>
      <c r="B401" s="14" t="s">
        <v>63</v>
      </c>
      <c r="C401" s="14" t="s">
        <v>63</v>
      </c>
      <c r="D401" s="14" t="s">
        <v>63</v>
      </c>
      <c r="E401" s="14" t="s">
        <v>63</v>
      </c>
      <c r="F401" s="14" t="s">
        <v>126</v>
      </c>
      <c r="G401" s="14" t="s">
        <v>192</v>
      </c>
      <c r="H401" s="1">
        <v>42167</v>
      </c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  <c r="CD401" s="14"/>
      <c r="CE401" s="14"/>
      <c r="CF401" s="14"/>
      <c r="CG401" s="14"/>
      <c r="CH401" s="14"/>
      <c r="CI401" s="14"/>
      <c r="CJ401" s="14"/>
      <c r="CK401" s="14"/>
      <c r="CL401" s="14"/>
      <c r="CM401" s="14"/>
      <c r="CN401" s="14"/>
      <c r="CO401" s="14"/>
      <c r="CP401" s="14"/>
      <c r="CQ401" s="14"/>
      <c r="CR401" s="14"/>
      <c r="CS401" s="14"/>
      <c r="CT401" s="14"/>
      <c r="CU401" s="14"/>
      <c r="CV401" s="14"/>
      <c r="CW401" s="14"/>
      <c r="CX401" s="14"/>
      <c r="CY401" s="14"/>
      <c r="CZ401" s="14"/>
      <c r="DD401" s="14">
        <v>16</v>
      </c>
      <c r="DE401" s="14">
        <v>19</v>
      </c>
      <c r="DF401" s="27">
        <f t="shared" ca="1" si="6"/>
        <v>0</v>
      </c>
      <c r="DG401" s="14">
        <v>1</v>
      </c>
      <c r="DH401" s="14"/>
      <c r="DI401" s="14"/>
      <c r="DJ401" s="14"/>
      <c r="DK401" s="14"/>
      <c r="DL401" s="14"/>
      <c r="DM401" s="14"/>
      <c r="DN401" s="14"/>
      <c r="DO401" s="14"/>
      <c r="DP401" s="14"/>
      <c r="DQ401" s="14"/>
      <c r="DR401" s="14"/>
      <c r="DS401" s="14"/>
      <c r="DT401" s="14"/>
      <c r="DU401" s="14"/>
      <c r="DV401" s="14"/>
      <c r="DW401" s="14"/>
      <c r="DX401" s="14"/>
      <c r="DY401" s="14"/>
      <c r="DZ401" s="14"/>
      <c r="EA401" s="14"/>
    </row>
    <row r="402" spans="1:131" x14ac:dyDescent="0.25">
      <c r="A402" s="14" t="s">
        <v>64</v>
      </c>
      <c r="B402" s="14" t="s">
        <v>63</v>
      </c>
      <c r="C402" s="14" t="s">
        <v>63</v>
      </c>
      <c r="D402" s="14" t="s">
        <v>63</v>
      </c>
      <c r="E402" s="14" t="s">
        <v>63</v>
      </c>
      <c r="F402" s="14" t="s">
        <v>126</v>
      </c>
      <c r="G402" s="14" t="s">
        <v>192</v>
      </c>
      <c r="H402" s="1">
        <v>42180</v>
      </c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  <c r="CD402" s="14"/>
      <c r="CE402" s="14"/>
      <c r="CF402" s="14"/>
      <c r="CG402" s="14"/>
      <c r="CH402" s="14"/>
      <c r="CI402" s="14"/>
      <c r="CJ402" s="14"/>
      <c r="CK402" s="14"/>
      <c r="CL402" s="14"/>
      <c r="CM402" s="14"/>
      <c r="CN402" s="14"/>
      <c r="CO402" s="14"/>
      <c r="CP402" s="14"/>
      <c r="CQ402" s="14"/>
      <c r="CR402" s="14"/>
      <c r="CS402" s="14"/>
      <c r="CT402" s="14"/>
      <c r="CU402" s="14"/>
      <c r="CV402" s="14"/>
      <c r="CW402" s="14"/>
      <c r="CX402" s="14"/>
      <c r="CY402" s="14"/>
      <c r="CZ402" s="14"/>
      <c r="DD402" s="14">
        <v>16</v>
      </c>
      <c r="DE402" s="14">
        <v>19</v>
      </c>
      <c r="DF402" s="27">
        <f t="shared" ca="1" si="6"/>
        <v>0</v>
      </c>
      <c r="DG402" s="14">
        <v>1</v>
      </c>
      <c r="DH402" s="14"/>
      <c r="DI402" s="14"/>
      <c r="DJ402" s="14"/>
      <c r="DK402" s="14"/>
      <c r="DL402" s="14"/>
      <c r="DM402" s="14"/>
      <c r="DN402" s="14"/>
      <c r="DO402" s="14"/>
      <c r="DP402" s="14"/>
      <c r="DQ402" s="14"/>
      <c r="DR402" s="14"/>
      <c r="DS402" s="14"/>
      <c r="DT402" s="14"/>
      <c r="DU402" s="14"/>
      <c r="DV402" s="14"/>
      <c r="DW402" s="14"/>
      <c r="DX402" s="14"/>
      <c r="DY402" s="14"/>
      <c r="DZ402" s="14"/>
      <c r="EA402" s="14"/>
    </row>
    <row r="403" spans="1:131" x14ac:dyDescent="0.25">
      <c r="A403" s="14" t="s">
        <v>64</v>
      </c>
      <c r="B403" s="14" t="s">
        <v>63</v>
      </c>
      <c r="C403" s="14" t="s">
        <v>63</v>
      </c>
      <c r="D403" s="14" t="s">
        <v>63</v>
      </c>
      <c r="E403" s="14" t="s">
        <v>63</v>
      </c>
      <c r="F403" s="14" t="s">
        <v>126</v>
      </c>
      <c r="G403" s="14" t="s">
        <v>192</v>
      </c>
      <c r="H403" s="1">
        <v>42181</v>
      </c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14"/>
      <c r="BY403" s="14"/>
      <c r="BZ403" s="14"/>
      <c r="CA403" s="14"/>
      <c r="CB403" s="14"/>
      <c r="CC403" s="14"/>
      <c r="CD403" s="14"/>
      <c r="CE403" s="14"/>
      <c r="CF403" s="14"/>
      <c r="CG403" s="14"/>
      <c r="CH403" s="14"/>
      <c r="CI403" s="14"/>
      <c r="CJ403" s="14"/>
      <c r="CK403" s="14"/>
      <c r="CL403" s="14"/>
      <c r="CM403" s="14"/>
      <c r="CN403" s="14"/>
      <c r="CO403" s="14"/>
      <c r="CP403" s="14"/>
      <c r="CQ403" s="14"/>
      <c r="CR403" s="14"/>
      <c r="CS403" s="14"/>
      <c r="CT403" s="14"/>
      <c r="CU403" s="14"/>
      <c r="CV403" s="14"/>
      <c r="CW403" s="14"/>
      <c r="CX403" s="14"/>
      <c r="CY403" s="14"/>
      <c r="CZ403" s="14"/>
      <c r="DD403" s="14">
        <v>16</v>
      </c>
      <c r="DE403" s="14">
        <v>19</v>
      </c>
      <c r="DF403" s="27">
        <f t="shared" ca="1" si="6"/>
        <v>0</v>
      </c>
      <c r="DG403" s="14">
        <v>1</v>
      </c>
      <c r="DH403" s="14"/>
      <c r="DI403" s="14"/>
      <c r="DJ403" s="14"/>
      <c r="DK403" s="14"/>
      <c r="DL403" s="14"/>
      <c r="DM403" s="14"/>
      <c r="DN403" s="14"/>
      <c r="DO403" s="14"/>
      <c r="DP403" s="14"/>
      <c r="DQ403" s="14"/>
      <c r="DR403" s="14"/>
      <c r="DS403" s="14"/>
      <c r="DT403" s="14"/>
      <c r="DU403" s="14"/>
      <c r="DV403" s="14"/>
      <c r="DW403" s="14"/>
      <c r="DX403" s="14"/>
      <c r="DY403" s="14"/>
      <c r="DZ403" s="14"/>
      <c r="EA403" s="14"/>
    </row>
    <row r="404" spans="1:131" x14ac:dyDescent="0.25">
      <c r="A404" s="14" t="s">
        <v>64</v>
      </c>
      <c r="B404" s="14" t="s">
        <v>63</v>
      </c>
      <c r="C404" s="14" t="s">
        <v>63</v>
      </c>
      <c r="D404" s="14" t="s">
        <v>63</v>
      </c>
      <c r="E404" s="14" t="s">
        <v>63</v>
      </c>
      <c r="F404" s="14" t="s">
        <v>126</v>
      </c>
      <c r="G404" s="14" t="s">
        <v>192</v>
      </c>
      <c r="H404" s="1">
        <v>42185</v>
      </c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  <c r="BS404" s="14"/>
      <c r="BT404" s="14"/>
      <c r="BU404" s="14"/>
      <c r="BV404" s="14"/>
      <c r="BW404" s="14"/>
      <c r="BX404" s="14"/>
      <c r="BY404" s="14"/>
      <c r="BZ404" s="14"/>
      <c r="CA404" s="14"/>
      <c r="CB404" s="14"/>
      <c r="CC404" s="14"/>
      <c r="CD404" s="14"/>
      <c r="CE404" s="14"/>
      <c r="CF404" s="14"/>
      <c r="CG404" s="14"/>
      <c r="CH404" s="14"/>
      <c r="CI404" s="14"/>
      <c r="CJ404" s="14"/>
      <c r="CK404" s="14"/>
      <c r="CL404" s="14"/>
      <c r="CM404" s="14"/>
      <c r="CN404" s="14"/>
      <c r="CO404" s="14"/>
      <c r="CP404" s="14"/>
      <c r="CQ404" s="14"/>
      <c r="CR404" s="14"/>
      <c r="CS404" s="14"/>
      <c r="CT404" s="14"/>
      <c r="CU404" s="14"/>
      <c r="CV404" s="14"/>
      <c r="CW404" s="14"/>
      <c r="CX404" s="14"/>
      <c r="CY404" s="14"/>
      <c r="CZ404" s="14"/>
      <c r="DD404" s="14">
        <v>16</v>
      </c>
      <c r="DE404" s="14">
        <v>19</v>
      </c>
      <c r="DF404" s="27">
        <f t="shared" ca="1" si="6"/>
        <v>0</v>
      </c>
      <c r="DG404" s="14">
        <v>1</v>
      </c>
      <c r="DH404" s="14"/>
      <c r="DI404" s="14"/>
      <c r="DJ404" s="14"/>
      <c r="DK404" s="14"/>
      <c r="DL404" s="14"/>
      <c r="DM404" s="14"/>
      <c r="DN404" s="14"/>
      <c r="DO404" s="14"/>
      <c r="DP404" s="14"/>
      <c r="DQ404" s="14"/>
      <c r="DR404" s="14"/>
      <c r="DS404" s="14"/>
      <c r="DT404" s="14"/>
      <c r="DU404" s="14"/>
      <c r="DV404" s="14"/>
      <c r="DW404" s="14"/>
      <c r="DX404" s="14"/>
      <c r="DY404" s="14"/>
      <c r="DZ404" s="14"/>
      <c r="EA404" s="14"/>
    </row>
    <row r="405" spans="1:131" x14ac:dyDescent="0.25">
      <c r="A405" s="14" t="s">
        <v>64</v>
      </c>
      <c r="B405" s="14" t="s">
        <v>63</v>
      </c>
      <c r="C405" s="14" t="s">
        <v>63</v>
      </c>
      <c r="D405" s="14" t="s">
        <v>63</v>
      </c>
      <c r="E405" s="14" t="s">
        <v>63</v>
      </c>
      <c r="F405" s="14" t="s">
        <v>126</v>
      </c>
      <c r="G405" s="14" t="s">
        <v>192</v>
      </c>
      <c r="H405" s="1">
        <v>42186</v>
      </c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  <c r="CD405" s="14"/>
      <c r="CE405" s="14"/>
      <c r="CF405" s="14"/>
      <c r="CG405" s="14"/>
      <c r="CH405" s="14"/>
      <c r="CI405" s="14"/>
      <c r="CJ405" s="14"/>
      <c r="CK405" s="14"/>
      <c r="CL405" s="14"/>
      <c r="CM405" s="14"/>
      <c r="CN405" s="14"/>
      <c r="CO405" s="14"/>
      <c r="CP405" s="14"/>
      <c r="CQ405" s="14"/>
      <c r="CR405" s="14"/>
      <c r="CS405" s="14"/>
      <c r="CT405" s="14"/>
      <c r="CU405" s="14"/>
      <c r="CV405" s="14"/>
      <c r="CW405" s="14"/>
      <c r="CX405" s="14"/>
      <c r="CY405" s="14"/>
      <c r="CZ405" s="14"/>
      <c r="DD405" s="14">
        <v>16</v>
      </c>
      <c r="DE405" s="14">
        <v>19</v>
      </c>
      <c r="DF405" s="27">
        <f t="shared" ca="1" si="6"/>
        <v>0</v>
      </c>
      <c r="DG405" s="14">
        <v>1</v>
      </c>
      <c r="DH405" s="14"/>
      <c r="DI405" s="14"/>
      <c r="DJ405" s="14"/>
      <c r="DK405" s="14"/>
      <c r="DL405" s="14"/>
      <c r="DM405" s="14"/>
      <c r="DN405" s="14"/>
      <c r="DO405" s="14"/>
      <c r="DP405" s="14"/>
      <c r="DQ405" s="14"/>
      <c r="DR405" s="14"/>
      <c r="DS405" s="14"/>
      <c r="DT405" s="14"/>
      <c r="DU405" s="14"/>
      <c r="DV405" s="14"/>
      <c r="DW405" s="14"/>
      <c r="DX405" s="14"/>
      <c r="DY405" s="14"/>
      <c r="DZ405" s="14"/>
      <c r="EA405" s="14"/>
    </row>
    <row r="406" spans="1:131" x14ac:dyDescent="0.25">
      <c r="A406" s="14" t="s">
        <v>64</v>
      </c>
      <c r="B406" s="14" t="s">
        <v>63</v>
      </c>
      <c r="C406" s="14" t="s">
        <v>63</v>
      </c>
      <c r="D406" s="14" t="s">
        <v>63</v>
      </c>
      <c r="E406" s="14" t="s">
        <v>63</v>
      </c>
      <c r="F406" s="14" t="s">
        <v>126</v>
      </c>
      <c r="G406" s="14" t="s">
        <v>192</v>
      </c>
      <c r="H406" s="1">
        <v>42201</v>
      </c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  <c r="BS406" s="14"/>
      <c r="BT406" s="14"/>
      <c r="BU406" s="14"/>
      <c r="BV406" s="14"/>
      <c r="BW406" s="14"/>
      <c r="BX406" s="14"/>
      <c r="BY406" s="14"/>
      <c r="BZ406" s="14"/>
      <c r="CA406" s="14"/>
      <c r="CB406" s="14"/>
      <c r="CC406" s="14"/>
      <c r="CD406" s="14"/>
      <c r="CE406" s="14"/>
      <c r="CF406" s="14"/>
      <c r="CG406" s="14"/>
      <c r="CH406" s="14"/>
      <c r="CI406" s="14"/>
      <c r="CJ406" s="14"/>
      <c r="CK406" s="14"/>
      <c r="CL406" s="14"/>
      <c r="CM406" s="14"/>
      <c r="CN406" s="14"/>
      <c r="CO406" s="14"/>
      <c r="CP406" s="14"/>
      <c r="CQ406" s="14"/>
      <c r="CR406" s="14"/>
      <c r="CS406" s="14"/>
      <c r="CT406" s="14"/>
      <c r="CU406" s="14"/>
      <c r="CV406" s="14"/>
      <c r="CW406" s="14"/>
      <c r="CX406" s="14"/>
      <c r="CY406" s="14"/>
      <c r="CZ406" s="14"/>
      <c r="DD406" s="14">
        <v>17</v>
      </c>
      <c r="DE406" s="14">
        <v>19</v>
      </c>
      <c r="DF406" s="27">
        <f t="shared" ca="1" si="6"/>
        <v>0</v>
      </c>
      <c r="DG406" s="14">
        <v>1</v>
      </c>
      <c r="DH406" s="14"/>
      <c r="DI406" s="14"/>
      <c r="DJ406" s="14"/>
      <c r="DK406" s="14"/>
      <c r="DL406" s="14"/>
      <c r="DM406" s="14"/>
      <c r="DN406" s="14"/>
      <c r="DO406" s="14"/>
      <c r="DP406" s="14"/>
      <c r="DQ406" s="14"/>
      <c r="DR406" s="14"/>
      <c r="DS406" s="14"/>
      <c r="DT406" s="14"/>
      <c r="DU406" s="14"/>
      <c r="DV406" s="14"/>
      <c r="DW406" s="14"/>
      <c r="DX406" s="14"/>
      <c r="DY406" s="14"/>
      <c r="DZ406" s="14"/>
      <c r="EA406" s="14"/>
    </row>
    <row r="407" spans="1:131" x14ac:dyDescent="0.25">
      <c r="A407" s="14" t="s">
        <v>64</v>
      </c>
      <c r="B407" s="14" t="s">
        <v>63</v>
      </c>
      <c r="C407" s="14" t="s">
        <v>63</v>
      </c>
      <c r="D407" s="14" t="s">
        <v>63</v>
      </c>
      <c r="E407" s="14" t="s">
        <v>63</v>
      </c>
      <c r="F407" s="14" t="s">
        <v>126</v>
      </c>
      <c r="G407" s="14" t="s">
        <v>192</v>
      </c>
      <c r="H407" s="1">
        <v>42213</v>
      </c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14"/>
      <c r="BY407" s="14"/>
      <c r="BZ407" s="14"/>
      <c r="CA407" s="14"/>
      <c r="CB407" s="14"/>
      <c r="CC407" s="14"/>
      <c r="CD407" s="14"/>
      <c r="CE407" s="14"/>
      <c r="CF407" s="14"/>
      <c r="CG407" s="14"/>
      <c r="CH407" s="14"/>
      <c r="CI407" s="14"/>
      <c r="CJ407" s="14"/>
      <c r="CK407" s="14"/>
      <c r="CL407" s="14"/>
      <c r="CM407" s="14"/>
      <c r="CN407" s="14"/>
      <c r="CO407" s="14"/>
      <c r="CP407" s="14"/>
      <c r="CQ407" s="14"/>
      <c r="CR407" s="14"/>
      <c r="CS407" s="14"/>
      <c r="CT407" s="14"/>
      <c r="CU407" s="14"/>
      <c r="CV407" s="14"/>
      <c r="CW407" s="14"/>
      <c r="CX407" s="14"/>
      <c r="CY407" s="14"/>
      <c r="CZ407" s="14"/>
      <c r="DD407" s="14">
        <v>16</v>
      </c>
      <c r="DE407" s="14">
        <v>19</v>
      </c>
      <c r="DF407" s="27">
        <f t="shared" ca="1" si="6"/>
        <v>0</v>
      </c>
      <c r="DG407" s="14">
        <v>1</v>
      </c>
      <c r="DH407" s="14"/>
      <c r="DI407" s="14"/>
      <c r="DJ407" s="14"/>
      <c r="DK407" s="14"/>
      <c r="DL407" s="14"/>
      <c r="DM407" s="14"/>
      <c r="DN407" s="14"/>
      <c r="DO407" s="14"/>
      <c r="DP407" s="14"/>
      <c r="DQ407" s="14"/>
      <c r="DR407" s="14"/>
      <c r="DS407" s="14"/>
      <c r="DT407" s="14"/>
      <c r="DU407" s="14"/>
      <c r="DV407" s="14"/>
      <c r="DW407" s="14"/>
      <c r="DX407" s="14"/>
      <c r="DY407" s="14"/>
      <c r="DZ407" s="14"/>
      <c r="EA407" s="14"/>
    </row>
    <row r="408" spans="1:131" x14ac:dyDescent="0.25">
      <c r="A408" s="14" t="s">
        <v>64</v>
      </c>
      <c r="B408" s="14" t="s">
        <v>63</v>
      </c>
      <c r="C408" s="14" t="s">
        <v>63</v>
      </c>
      <c r="D408" s="14" t="s">
        <v>63</v>
      </c>
      <c r="E408" s="14" t="s">
        <v>63</v>
      </c>
      <c r="F408" s="14" t="s">
        <v>126</v>
      </c>
      <c r="G408" s="14" t="s">
        <v>192</v>
      </c>
      <c r="H408" s="1">
        <v>42214</v>
      </c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14"/>
      <c r="BZ408" s="14"/>
      <c r="CA408" s="14"/>
      <c r="CB408" s="14"/>
      <c r="CC408" s="14"/>
      <c r="CD408" s="14"/>
      <c r="CE408" s="14"/>
      <c r="CF408" s="14"/>
      <c r="CG408" s="14"/>
      <c r="CH408" s="14"/>
      <c r="CI408" s="14"/>
      <c r="CJ408" s="14"/>
      <c r="CK408" s="14"/>
      <c r="CL408" s="14"/>
      <c r="CM408" s="14"/>
      <c r="CN408" s="14"/>
      <c r="CO408" s="14"/>
      <c r="CP408" s="14"/>
      <c r="CQ408" s="14"/>
      <c r="CR408" s="14"/>
      <c r="CS408" s="14"/>
      <c r="CT408" s="14"/>
      <c r="CU408" s="14"/>
      <c r="CV408" s="14"/>
      <c r="CW408" s="14"/>
      <c r="CX408" s="14"/>
      <c r="CY408" s="14"/>
      <c r="CZ408" s="14"/>
      <c r="DD408" s="14">
        <v>16</v>
      </c>
      <c r="DE408" s="14">
        <v>19</v>
      </c>
      <c r="DF408" s="27">
        <f t="shared" ca="1" si="6"/>
        <v>0</v>
      </c>
      <c r="DG408" s="14">
        <v>1</v>
      </c>
      <c r="DH408" s="14"/>
      <c r="DI408" s="14"/>
      <c r="DJ408" s="14"/>
      <c r="DK408" s="14"/>
      <c r="DL408" s="14"/>
      <c r="DM408" s="14"/>
      <c r="DN408" s="14"/>
      <c r="DO408" s="14"/>
      <c r="DP408" s="14"/>
      <c r="DQ408" s="14"/>
      <c r="DR408" s="14"/>
      <c r="DS408" s="14"/>
      <c r="DT408" s="14"/>
      <c r="DU408" s="14"/>
      <c r="DV408" s="14"/>
      <c r="DW408" s="14"/>
      <c r="DX408" s="14"/>
      <c r="DY408" s="14"/>
      <c r="DZ408" s="14"/>
      <c r="EA408" s="14"/>
    </row>
    <row r="409" spans="1:131" x14ac:dyDescent="0.25">
      <c r="A409" s="14" t="s">
        <v>64</v>
      </c>
      <c r="B409" s="14" t="s">
        <v>63</v>
      </c>
      <c r="C409" s="14" t="s">
        <v>63</v>
      </c>
      <c r="D409" s="14" t="s">
        <v>63</v>
      </c>
      <c r="E409" s="14" t="s">
        <v>63</v>
      </c>
      <c r="F409" s="14" t="s">
        <v>126</v>
      </c>
      <c r="G409" s="14" t="s">
        <v>192</v>
      </c>
      <c r="H409" s="1">
        <v>42215</v>
      </c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/>
      <c r="BR409" s="14"/>
      <c r="BS409" s="14"/>
      <c r="BT409" s="14"/>
      <c r="BU409" s="14"/>
      <c r="BV409" s="14"/>
      <c r="BW409" s="14"/>
      <c r="BX409" s="14"/>
      <c r="BY409" s="14"/>
      <c r="BZ409" s="14"/>
      <c r="CA409" s="14"/>
      <c r="CB409" s="14"/>
      <c r="CC409" s="14"/>
      <c r="CD409" s="14"/>
      <c r="CE409" s="14"/>
      <c r="CF409" s="14"/>
      <c r="CG409" s="14"/>
      <c r="CH409" s="14"/>
      <c r="CI409" s="14"/>
      <c r="CJ409" s="14"/>
      <c r="CK409" s="14"/>
      <c r="CL409" s="14"/>
      <c r="CM409" s="14"/>
      <c r="CN409" s="14"/>
      <c r="CO409" s="14"/>
      <c r="CP409" s="14"/>
      <c r="CQ409" s="14"/>
      <c r="CR409" s="14"/>
      <c r="CS409" s="14"/>
      <c r="CT409" s="14"/>
      <c r="CU409" s="14"/>
      <c r="CV409" s="14"/>
      <c r="CW409" s="14"/>
      <c r="CX409" s="14"/>
      <c r="CY409" s="14"/>
      <c r="CZ409" s="14"/>
      <c r="DD409" s="14">
        <v>16</v>
      </c>
      <c r="DE409" s="14">
        <v>19</v>
      </c>
      <c r="DF409" s="27">
        <f t="shared" ca="1" si="6"/>
        <v>0</v>
      </c>
      <c r="DG409" s="14">
        <v>1</v>
      </c>
      <c r="DH409" s="14"/>
      <c r="DI409" s="14"/>
      <c r="DJ409" s="14"/>
      <c r="DK409" s="14"/>
      <c r="DL409" s="14"/>
      <c r="DM409" s="14"/>
      <c r="DN409" s="14"/>
      <c r="DO409" s="14"/>
      <c r="DP409" s="14"/>
      <c r="DQ409" s="14"/>
      <c r="DR409" s="14"/>
      <c r="DS409" s="14"/>
      <c r="DT409" s="14"/>
      <c r="DU409" s="14"/>
      <c r="DV409" s="14"/>
      <c r="DW409" s="14"/>
      <c r="DX409" s="14"/>
      <c r="DY409" s="14"/>
      <c r="DZ409" s="14"/>
      <c r="EA409" s="14"/>
    </row>
    <row r="410" spans="1:131" x14ac:dyDescent="0.25">
      <c r="A410" s="14" t="s">
        <v>64</v>
      </c>
      <c r="B410" s="14" t="s">
        <v>63</v>
      </c>
      <c r="C410" s="14" t="s">
        <v>63</v>
      </c>
      <c r="D410" s="14" t="s">
        <v>63</v>
      </c>
      <c r="E410" s="14" t="s">
        <v>63</v>
      </c>
      <c r="F410" s="14" t="s">
        <v>126</v>
      </c>
      <c r="G410" s="14" t="s">
        <v>192</v>
      </c>
      <c r="H410" s="1">
        <v>42233</v>
      </c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/>
      <c r="BR410" s="14"/>
      <c r="BS410" s="14"/>
      <c r="BT410" s="14"/>
      <c r="BU410" s="14"/>
      <c r="BV410" s="14"/>
      <c r="BW410" s="14"/>
      <c r="BX410" s="14"/>
      <c r="BY410" s="14"/>
      <c r="BZ410" s="14"/>
      <c r="CA410" s="14"/>
      <c r="CB410" s="14"/>
      <c r="CC410" s="14"/>
      <c r="CD410" s="14"/>
      <c r="CE410" s="14"/>
      <c r="CF410" s="14"/>
      <c r="CG410" s="14"/>
      <c r="CH410" s="14"/>
      <c r="CI410" s="14"/>
      <c r="CJ410" s="14"/>
      <c r="CK410" s="14"/>
      <c r="CL410" s="14"/>
      <c r="CM410" s="14"/>
      <c r="CN410" s="14"/>
      <c r="CO410" s="14"/>
      <c r="CP410" s="14"/>
      <c r="CQ410" s="14"/>
      <c r="CR410" s="14"/>
      <c r="CS410" s="14"/>
      <c r="CT410" s="14"/>
      <c r="CU410" s="14"/>
      <c r="CV410" s="14"/>
      <c r="CW410" s="14"/>
      <c r="CX410" s="14"/>
      <c r="CY410" s="14"/>
      <c r="CZ410" s="14"/>
      <c r="DD410" s="14">
        <v>16</v>
      </c>
      <c r="DE410" s="14">
        <v>19</v>
      </c>
      <c r="DF410" s="27">
        <f t="shared" ca="1" si="6"/>
        <v>0</v>
      </c>
      <c r="DG410" s="14">
        <v>1</v>
      </c>
      <c r="DH410" s="14"/>
      <c r="DI410" s="14"/>
      <c r="DJ410" s="14"/>
      <c r="DK410" s="14"/>
      <c r="DL410" s="14"/>
      <c r="DM410" s="14"/>
      <c r="DN410" s="14"/>
      <c r="DO410" s="14"/>
      <c r="DP410" s="14"/>
      <c r="DQ410" s="14"/>
      <c r="DR410" s="14"/>
      <c r="DS410" s="14"/>
      <c r="DT410" s="14"/>
      <c r="DU410" s="14"/>
      <c r="DV410" s="14"/>
      <c r="DW410" s="14"/>
      <c r="DX410" s="14"/>
      <c r="DY410" s="14"/>
      <c r="DZ410" s="14"/>
      <c r="EA410" s="14"/>
    </row>
    <row r="411" spans="1:131" x14ac:dyDescent="0.25">
      <c r="A411" s="14" t="s">
        <v>64</v>
      </c>
      <c r="B411" s="14" t="s">
        <v>63</v>
      </c>
      <c r="C411" s="14" t="s">
        <v>63</v>
      </c>
      <c r="D411" s="14" t="s">
        <v>63</v>
      </c>
      <c r="E411" s="14" t="s">
        <v>63</v>
      </c>
      <c r="F411" s="14" t="s">
        <v>126</v>
      </c>
      <c r="G411" s="14" t="s">
        <v>192</v>
      </c>
      <c r="H411" s="1">
        <v>42234</v>
      </c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/>
      <c r="BR411" s="14"/>
      <c r="BS411" s="14"/>
      <c r="BT411" s="14"/>
      <c r="BU411" s="14"/>
      <c r="BV411" s="14"/>
      <c r="BW411" s="14"/>
      <c r="BX411" s="14"/>
      <c r="BY411" s="14"/>
      <c r="BZ411" s="14"/>
      <c r="CA411" s="14"/>
      <c r="CB411" s="14"/>
      <c r="CC411" s="14"/>
      <c r="CD411" s="14"/>
      <c r="CE411" s="14"/>
      <c r="CF411" s="14"/>
      <c r="CG411" s="14"/>
      <c r="CH411" s="14"/>
      <c r="CI411" s="14"/>
      <c r="CJ411" s="14"/>
      <c r="CK411" s="14"/>
      <c r="CL411" s="14"/>
      <c r="CM411" s="14"/>
      <c r="CN411" s="14"/>
      <c r="CO411" s="14"/>
      <c r="CP411" s="14"/>
      <c r="CQ411" s="14"/>
      <c r="CR411" s="14"/>
      <c r="CS411" s="14"/>
      <c r="CT411" s="14"/>
      <c r="CU411" s="14"/>
      <c r="CV411" s="14"/>
      <c r="CW411" s="14"/>
      <c r="CX411" s="14"/>
      <c r="CY411" s="14"/>
      <c r="CZ411" s="14"/>
      <c r="DD411" s="14">
        <v>16</v>
      </c>
      <c r="DE411" s="14">
        <v>19</v>
      </c>
      <c r="DF411" s="27">
        <f t="shared" ca="1" si="6"/>
        <v>0</v>
      </c>
      <c r="DG411" s="14">
        <v>1</v>
      </c>
      <c r="DH411" s="14"/>
      <c r="DI411" s="14"/>
      <c r="DJ411" s="14"/>
      <c r="DK411" s="14"/>
      <c r="DL411" s="14"/>
      <c r="DM411" s="14"/>
      <c r="DN411" s="14"/>
      <c r="DO411" s="14"/>
      <c r="DP411" s="14"/>
      <c r="DQ411" s="14"/>
      <c r="DR411" s="14"/>
      <c r="DS411" s="14"/>
      <c r="DT411" s="14"/>
      <c r="DU411" s="14"/>
      <c r="DV411" s="14"/>
      <c r="DW411" s="14"/>
      <c r="DX411" s="14"/>
      <c r="DY411" s="14"/>
      <c r="DZ411" s="14"/>
      <c r="EA411" s="14"/>
    </row>
    <row r="412" spans="1:131" x14ac:dyDescent="0.25">
      <c r="A412" s="14" t="s">
        <v>64</v>
      </c>
      <c r="B412" s="14" t="s">
        <v>63</v>
      </c>
      <c r="C412" s="14" t="s">
        <v>63</v>
      </c>
      <c r="D412" s="14" t="s">
        <v>63</v>
      </c>
      <c r="E412" s="14" t="s">
        <v>63</v>
      </c>
      <c r="F412" s="14" t="s">
        <v>126</v>
      </c>
      <c r="G412" s="14" t="s">
        <v>192</v>
      </c>
      <c r="H412" s="1">
        <v>42242</v>
      </c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4"/>
      <c r="BQ412" s="14"/>
      <c r="BR412" s="14"/>
      <c r="BS412" s="14"/>
      <c r="BT412" s="14"/>
      <c r="BU412" s="14"/>
      <c r="BV412" s="14"/>
      <c r="BW412" s="14"/>
      <c r="BX412" s="14"/>
      <c r="BY412" s="14"/>
      <c r="BZ412" s="14"/>
      <c r="CA412" s="14"/>
      <c r="CB412" s="14"/>
      <c r="CC412" s="14"/>
      <c r="CD412" s="14"/>
      <c r="CE412" s="14"/>
      <c r="CF412" s="14"/>
      <c r="CG412" s="14"/>
      <c r="CH412" s="14"/>
      <c r="CI412" s="14"/>
      <c r="CJ412" s="14"/>
      <c r="CK412" s="14"/>
      <c r="CL412" s="14"/>
      <c r="CM412" s="14"/>
      <c r="CN412" s="14"/>
      <c r="CO412" s="14"/>
      <c r="CP412" s="14"/>
      <c r="CQ412" s="14"/>
      <c r="CR412" s="14"/>
      <c r="CS412" s="14"/>
      <c r="CT412" s="14"/>
      <c r="CU412" s="14"/>
      <c r="CV412" s="14"/>
      <c r="CW412" s="14"/>
      <c r="CX412" s="14"/>
      <c r="CY412" s="14"/>
      <c r="CZ412" s="14"/>
      <c r="DD412" s="14">
        <v>16</v>
      </c>
      <c r="DE412" s="14">
        <v>19</v>
      </c>
      <c r="DF412" s="27">
        <f t="shared" ca="1" si="6"/>
        <v>0</v>
      </c>
      <c r="DG412" s="14">
        <v>1</v>
      </c>
      <c r="DH412" s="14"/>
      <c r="DI412" s="14"/>
      <c r="DJ412" s="14"/>
      <c r="DK412" s="14"/>
      <c r="DL412" s="14"/>
      <c r="DM412" s="14"/>
      <c r="DN412" s="14"/>
      <c r="DO412" s="14"/>
      <c r="DP412" s="14"/>
      <c r="DQ412" s="14"/>
      <c r="DR412" s="14"/>
      <c r="DS412" s="14"/>
      <c r="DT412" s="14"/>
      <c r="DU412" s="14"/>
      <c r="DV412" s="14"/>
      <c r="DW412" s="14"/>
      <c r="DX412" s="14"/>
      <c r="DY412" s="14"/>
      <c r="DZ412" s="14"/>
      <c r="EA412" s="14"/>
    </row>
    <row r="413" spans="1:131" x14ac:dyDescent="0.25">
      <c r="A413" s="14" t="s">
        <v>64</v>
      </c>
      <c r="B413" s="14" t="s">
        <v>63</v>
      </c>
      <c r="C413" s="14" t="s">
        <v>63</v>
      </c>
      <c r="D413" s="14" t="s">
        <v>63</v>
      </c>
      <c r="E413" s="14" t="s">
        <v>63</v>
      </c>
      <c r="F413" s="14" t="s">
        <v>126</v>
      </c>
      <c r="G413" s="14" t="s">
        <v>192</v>
      </c>
      <c r="H413" s="1">
        <v>42243</v>
      </c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14"/>
      <c r="BY413" s="14"/>
      <c r="BZ413" s="14"/>
      <c r="CA413" s="14"/>
      <c r="CB413" s="14"/>
      <c r="CC413" s="14"/>
      <c r="CD413" s="14"/>
      <c r="CE413" s="14"/>
      <c r="CF413" s="14"/>
      <c r="CG413" s="14"/>
      <c r="CH413" s="14"/>
      <c r="CI413" s="14"/>
      <c r="CJ413" s="14"/>
      <c r="CK413" s="14"/>
      <c r="CL413" s="14"/>
      <c r="CM413" s="14"/>
      <c r="CN413" s="14"/>
      <c r="CO413" s="14"/>
      <c r="CP413" s="14"/>
      <c r="CQ413" s="14"/>
      <c r="CR413" s="14"/>
      <c r="CS413" s="14"/>
      <c r="CT413" s="14"/>
      <c r="CU413" s="14"/>
      <c r="CV413" s="14"/>
      <c r="CW413" s="14"/>
      <c r="CX413" s="14"/>
      <c r="CY413" s="14"/>
      <c r="CZ413" s="14"/>
      <c r="DD413" s="14">
        <v>16</v>
      </c>
      <c r="DE413" s="14">
        <v>19</v>
      </c>
      <c r="DF413" s="27">
        <f t="shared" ca="1" si="6"/>
        <v>0</v>
      </c>
      <c r="DG413" s="14">
        <v>1</v>
      </c>
      <c r="DH413" s="14"/>
      <c r="DI413" s="14"/>
      <c r="DJ413" s="14"/>
      <c r="DK413" s="14"/>
      <c r="DL413" s="14"/>
      <c r="DM413" s="14"/>
      <c r="DN413" s="14"/>
      <c r="DO413" s="14"/>
      <c r="DP413" s="14"/>
      <c r="DQ413" s="14"/>
      <c r="DR413" s="14"/>
      <c r="DS413" s="14"/>
      <c r="DT413" s="14"/>
      <c r="DU413" s="14"/>
      <c r="DV413" s="14"/>
      <c r="DW413" s="14"/>
      <c r="DX413" s="14"/>
      <c r="DY413" s="14"/>
      <c r="DZ413" s="14"/>
      <c r="EA413" s="14"/>
    </row>
    <row r="414" spans="1:131" x14ac:dyDescent="0.25">
      <c r="A414" s="14" t="s">
        <v>64</v>
      </c>
      <c r="B414" s="14" t="s">
        <v>63</v>
      </c>
      <c r="C414" s="14" t="s">
        <v>63</v>
      </c>
      <c r="D414" s="14" t="s">
        <v>63</v>
      </c>
      <c r="E414" s="14" t="s">
        <v>63</v>
      </c>
      <c r="F414" s="14" t="s">
        <v>126</v>
      </c>
      <c r="G414" s="14" t="s">
        <v>192</v>
      </c>
      <c r="H414" s="1">
        <v>42256</v>
      </c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  <c r="CD414" s="14"/>
      <c r="CE414" s="14"/>
      <c r="CF414" s="14"/>
      <c r="CG414" s="14"/>
      <c r="CH414" s="14"/>
      <c r="CI414" s="14"/>
      <c r="CJ414" s="14"/>
      <c r="CK414" s="14"/>
      <c r="CL414" s="14"/>
      <c r="CM414" s="14"/>
      <c r="CN414" s="14"/>
      <c r="CO414" s="14"/>
      <c r="CP414" s="14"/>
      <c r="CQ414" s="14"/>
      <c r="CR414" s="14"/>
      <c r="CS414" s="14"/>
      <c r="CT414" s="14"/>
      <c r="CU414" s="14"/>
      <c r="CV414" s="14"/>
      <c r="CW414" s="14"/>
      <c r="CX414" s="14"/>
      <c r="CY414" s="14"/>
      <c r="CZ414" s="14"/>
      <c r="DD414" s="14">
        <v>16</v>
      </c>
      <c r="DE414" s="14">
        <v>19</v>
      </c>
      <c r="DF414" s="27">
        <f t="shared" ca="1" si="6"/>
        <v>0</v>
      </c>
      <c r="DG414" s="14">
        <v>1</v>
      </c>
      <c r="DH414" s="14"/>
      <c r="DI414" s="14"/>
      <c r="DJ414" s="14"/>
      <c r="DK414" s="14"/>
      <c r="DL414" s="14"/>
      <c r="DM414" s="14"/>
      <c r="DN414" s="14"/>
      <c r="DO414" s="14"/>
      <c r="DP414" s="14"/>
      <c r="DQ414" s="14"/>
      <c r="DR414" s="14"/>
      <c r="DS414" s="14"/>
      <c r="DT414" s="14"/>
      <c r="DU414" s="14"/>
      <c r="DV414" s="14"/>
      <c r="DW414" s="14"/>
      <c r="DX414" s="14"/>
      <c r="DY414" s="14"/>
      <c r="DZ414" s="14"/>
      <c r="EA414" s="14"/>
    </row>
    <row r="415" spans="1:131" x14ac:dyDescent="0.25">
      <c r="A415" s="14" t="s">
        <v>64</v>
      </c>
      <c r="B415" s="14" t="s">
        <v>63</v>
      </c>
      <c r="C415" s="14" t="s">
        <v>63</v>
      </c>
      <c r="D415" s="14" t="s">
        <v>63</v>
      </c>
      <c r="E415" s="14" t="s">
        <v>63</v>
      </c>
      <c r="F415" s="14" t="s">
        <v>126</v>
      </c>
      <c r="G415" s="14" t="s">
        <v>192</v>
      </c>
      <c r="H415" s="1">
        <v>42257</v>
      </c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  <c r="CD415" s="14"/>
      <c r="CE415" s="14"/>
      <c r="CF415" s="14"/>
      <c r="CG415" s="14"/>
      <c r="CH415" s="14"/>
      <c r="CI415" s="14"/>
      <c r="CJ415" s="14"/>
      <c r="CK415" s="14"/>
      <c r="CL415" s="14"/>
      <c r="CM415" s="14"/>
      <c r="CN415" s="14"/>
      <c r="CO415" s="14"/>
      <c r="CP415" s="14"/>
      <c r="CQ415" s="14"/>
      <c r="CR415" s="14"/>
      <c r="CS415" s="14"/>
      <c r="CT415" s="14"/>
      <c r="CU415" s="14"/>
      <c r="CV415" s="14"/>
      <c r="CW415" s="14"/>
      <c r="CX415" s="14"/>
      <c r="CY415" s="14"/>
      <c r="CZ415" s="14"/>
      <c r="DD415" s="14">
        <v>16</v>
      </c>
      <c r="DE415" s="14">
        <v>19</v>
      </c>
      <c r="DF415" s="27">
        <f t="shared" ca="1" si="6"/>
        <v>0</v>
      </c>
      <c r="DG415" s="14">
        <v>1</v>
      </c>
      <c r="DH415" s="14"/>
      <c r="DI415" s="14"/>
      <c r="DJ415" s="14"/>
      <c r="DK415" s="14"/>
      <c r="DL415" s="14"/>
      <c r="DM415" s="14"/>
      <c r="DN415" s="14"/>
      <c r="DO415" s="14"/>
      <c r="DP415" s="14"/>
      <c r="DQ415" s="14"/>
      <c r="DR415" s="14"/>
      <c r="DS415" s="14"/>
      <c r="DT415" s="14"/>
      <c r="DU415" s="14"/>
      <c r="DV415" s="14"/>
      <c r="DW415" s="14"/>
      <c r="DX415" s="14"/>
      <c r="DY415" s="14"/>
      <c r="DZ415" s="14"/>
      <c r="EA415" s="14"/>
    </row>
    <row r="416" spans="1:131" x14ac:dyDescent="0.25">
      <c r="A416" s="14" t="s">
        <v>64</v>
      </c>
      <c r="B416" s="14" t="s">
        <v>63</v>
      </c>
      <c r="C416" s="14" t="s">
        <v>63</v>
      </c>
      <c r="D416" s="14" t="s">
        <v>63</v>
      </c>
      <c r="E416" s="14" t="s">
        <v>63</v>
      </c>
      <c r="F416" s="14" t="s">
        <v>126</v>
      </c>
      <c r="G416" s="14" t="s">
        <v>192</v>
      </c>
      <c r="H416" s="1">
        <v>42258</v>
      </c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  <c r="BS416" s="14"/>
      <c r="BT416" s="14"/>
      <c r="BU416" s="14"/>
      <c r="BV416" s="14"/>
      <c r="BW416" s="14"/>
      <c r="BX416" s="14"/>
      <c r="BY416" s="14"/>
      <c r="BZ416" s="14"/>
      <c r="CA416" s="14"/>
      <c r="CB416" s="14"/>
      <c r="CC416" s="14"/>
      <c r="CD416" s="14"/>
      <c r="CE416" s="14"/>
      <c r="CF416" s="14"/>
      <c r="CG416" s="14"/>
      <c r="CH416" s="14"/>
      <c r="CI416" s="14"/>
      <c r="CJ416" s="14"/>
      <c r="CK416" s="14"/>
      <c r="CL416" s="14"/>
      <c r="CM416" s="14"/>
      <c r="CN416" s="14"/>
      <c r="CO416" s="14"/>
      <c r="CP416" s="14"/>
      <c r="CQ416" s="14"/>
      <c r="CR416" s="14"/>
      <c r="CS416" s="14"/>
      <c r="CT416" s="14"/>
      <c r="CU416" s="14"/>
      <c r="CV416" s="14"/>
      <c r="CW416" s="14"/>
      <c r="CX416" s="14"/>
      <c r="CY416" s="14"/>
      <c r="CZ416" s="14"/>
      <c r="DD416" s="14">
        <v>16</v>
      </c>
      <c r="DE416" s="14">
        <v>19</v>
      </c>
      <c r="DF416" s="27">
        <f t="shared" ca="1" si="6"/>
        <v>0</v>
      </c>
      <c r="DG416" s="14">
        <v>1</v>
      </c>
      <c r="DH416" s="14"/>
      <c r="DI416" s="14"/>
      <c r="DJ416" s="14"/>
      <c r="DK416" s="14"/>
      <c r="DL416" s="14"/>
      <c r="DM416" s="14"/>
      <c r="DN416" s="14"/>
      <c r="DO416" s="14"/>
      <c r="DP416" s="14"/>
      <c r="DQ416" s="14"/>
      <c r="DR416" s="14"/>
      <c r="DS416" s="14"/>
      <c r="DT416" s="14"/>
      <c r="DU416" s="14"/>
      <c r="DV416" s="14"/>
      <c r="DW416" s="14"/>
      <c r="DX416" s="14"/>
      <c r="DY416" s="14"/>
      <c r="DZ416" s="14"/>
      <c r="EA416" s="14"/>
    </row>
    <row r="417" spans="1:131" x14ac:dyDescent="0.25">
      <c r="A417" s="14" t="s">
        <v>64</v>
      </c>
      <c r="B417" s="14" t="s">
        <v>63</v>
      </c>
      <c r="C417" s="14" t="s">
        <v>63</v>
      </c>
      <c r="D417" s="14" t="s">
        <v>63</v>
      </c>
      <c r="E417" s="14" t="s">
        <v>63</v>
      </c>
      <c r="F417" s="14" t="s">
        <v>126</v>
      </c>
      <c r="G417" s="14" t="s">
        <v>192</v>
      </c>
      <c r="H417" s="1" t="s">
        <v>181</v>
      </c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  <c r="BU417" s="14"/>
      <c r="BV417" s="14"/>
      <c r="BW417" s="14"/>
      <c r="BX417" s="14"/>
      <c r="BY417" s="14"/>
      <c r="BZ417" s="14"/>
      <c r="CA417" s="14"/>
      <c r="CB417" s="14"/>
      <c r="CC417" s="14"/>
      <c r="CD417" s="14"/>
      <c r="CE417" s="14"/>
      <c r="CF417" s="14"/>
      <c r="CG417" s="14"/>
      <c r="CH417" s="14"/>
      <c r="CI417" s="14"/>
      <c r="CJ417" s="14"/>
      <c r="CK417" s="14"/>
      <c r="CL417" s="14"/>
      <c r="CM417" s="14"/>
      <c r="CN417" s="14"/>
      <c r="CO417" s="14"/>
      <c r="CP417" s="14"/>
      <c r="CQ417" s="14"/>
      <c r="CR417" s="14"/>
      <c r="CS417" s="14"/>
      <c r="CT417" s="14"/>
      <c r="CU417" s="14"/>
      <c r="CV417" s="14"/>
      <c r="CW417" s="14"/>
      <c r="CX417" s="14"/>
      <c r="CY417" s="14"/>
      <c r="CZ417" s="14"/>
      <c r="DD417" s="14">
        <v>16</v>
      </c>
      <c r="DE417" s="14">
        <v>19</v>
      </c>
      <c r="DF417" s="27">
        <f t="shared" ca="1" si="6"/>
        <v>0</v>
      </c>
      <c r="DG417" s="14">
        <v>1</v>
      </c>
      <c r="DH417" s="14"/>
      <c r="DI417" s="14"/>
      <c r="DJ417" s="14"/>
      <c r="DK417" s="14"/>
      <c r="DL417" s="14"/>
      <c r="DM417" s="14"/>
      <c r="DN417" s="14"/>
      <c r="DO417" s="14"/>
      <c r="DP417" s="14"/>
      <c r="DQ417" s="14"/>
      <c r="DR417" s="14"/>
      <c r="DS417" s="14"/>
      <c r="DT417" s="14"/>
      <c r="DU417" s="14"/>
      <c r="DV417" s="14"/>
      <c r="DW417" s="14"/>
      <c r="DX417" s="14"/>
      <c r="DY417" s="14"/>
      <c r="DZ417" s="14"/>
      <c r="EA417" s="14"/>
    </row>
    <row r="418" spans="1:131" x14ac:dyDescent="0.25">
      <c r="A418" s="14" t="s">
        <v>64</v>
      </c>
      <c r="B418" s="14" t="s">
        <v>63</v>
      </c>
      <c r="C418" s="14" t="s">
        <v>63</v>
      </c>
      <c r="D418" s="14" t="s">
        <v>63</v>
      </c>
      <c r="E418" s="14" t="s">
        <v>107</v>
      </c>
      <c r="F418" s="14" t="s">
        <v>63</v>
      </c>
      <c r="G418" s="14" t="s">
        <v>191</v>
      </c>
      <c r="H418" s="1">
        <v>42167</v>
      </c>
      <c r="I418" s="14">
        <v>60566.49</v>
      </c>
      <c r="J418" s="14">
        <v>59386.9</v>
      </c>
      <c r="K418" s="14">
        <v>57633.08</v>
      </c>
      <c r="L418" s="14">
        <v>57270.85</v>
      </c>
      <c r="M418" s="14">
        <v>58678.09</v>
      </c>
      <c r="N418" s="14">
        <v>62855.87</v>
      </c>
      <c r="O418" s="14">
        <v>67009.48</v>
      </c>
      <c r="P418" s="14">
        <v>69816.78</v>
      </c>
      <c r="Q418" s="14">
        <v>71630.36</v>
      </c>
      <c r="R418" s="14">
        <v>73443.149999999994</v>
      </c>
      <c r="S418" s="14">
        <v>75541.850000000006</v>
      </c>
      <c r="T418" s="14">
        <v>76605.149999999994</v>
      </c>
      <c r="U418" s="14">
        <v>77541.91</v>
      </c>
      <c r="V418" s="14">
        <v>77832.600000000006</v>
      </c>
      <c r="W418" s="14">
        <v>72281.48</v>
      </c>
      <c r="X418" s="14">
        <v>61556.17</v>
      </c>
      <c r="Y418" s="14">
        <v>61244.57</v>
      </c>
      <c r="Z418" s="14">
        <v>57471.55</v>
      </c>
      <c r="AA418" s="14">
        <v>56157.93</v>
      </c>
      <c r="AB418" s="14">
        <v>60319.75</v>
      </c>
      <c r="AC418" s="14">
        <v>63554.98</v>
      </c>
      <c r="AD418" s="14">
        <v>61189.99</v>
      </c>
      <c r="AE418" s="14">
        <v>57824.77</v>
      </c>
      <c r="AF418" s="14">
        <v>55279.95</v>
      </c>
      <c r="AG418" s="14">
        <v>59107.55</v>
      </c>
      <c r="AH418" s="14">
        <v>60359</v>
      </c>
      <c r="AI418" s="14">
        <v>59107.54</v>
      </c>
      <c r="AJ418" s="14">
        <v>57705.84</v>
      </c>
      <c r="AK418" s="14">
        <v>57863.42</v>
      </c>
      <c r="AL418" s="14">
        <v>59274.15</v>
      </c>
      <c r="AM418" s="14">
        <v>62877.2</v>
      </c>
      <c r="AN418" s="14">
        <v>66880.38</v>
      </c>
      <c r="AO418" s="14">
        <v>69826.33</v>
      </c>
      <c r="AP418" s="14">
        <v>71708.160000000003</v>
      </c>
      <c r="AQ418" s="14">
        <v>72862.880000000005</v>
      </c>
      <c r="AR418" s="14">
        <v>74283.91</v>
      </c>
      <c r="AS418" s="14">
        <v>76325.789999999994</v>
      </c>
      <c r="AT418" s="14">
        <v>77063.48</v>
      </c>
      <c r="AU418" s="14">
        <v>78461.16</v>
      </c>
      <c r="AV418" s="14">
        <v>76152.36</v>
      </c>
      <c r="AW418" s="14">
        <v>74158.009999999995</v>
      </c>
      <c r="AX418" s="14">
        <v>73329.34</v>
      </c>
      <c r="AY418" s="14">
        <v>69405.119999999995</v>
      </c>
      <c r="AZ418" s="14">
        <v>66421.5</v>
      </c>
      <c r="BA418" s="14">
        <v>62838.96</v>
      </c>
      <c r="BB418" s="14">
        <v>63622.2</v>
      </c>
      <c r="BC418" s="14">
        <v>61206.239999999998</v>
      </c>
      <c r="BD418" s="14">
        <v>57865.69</v>
      </c>
      <c r="BE418" s="14">
        <v>55810.94</v>
      </c>
      <c r="BF418" s="14">
        <v>70873.84</v>
      </c>
      <c r="BG418" s="14">
        <v>68.062129999999996</v>
      </c>
      <c r="BH418" s="14">
        <v>67.026629999999997</v>
      </c>
      <c r="BI418" s="14">
        <v>65.828400000000002</v>
      </c>
      <c r="BJ418" s="14">
        <v>64.639049999999997</v>
      </c>
      <c r="BK418" s="14">
        <v>63.846150000000002</v>
      </c>
      <c r="BL418" s="14">
        <v>63.304729999999999</v>
      </c>
      <c r="BM418" s="14">
        <v>63.905329999999999</v>
      </c>
      <c r="BN418" s="14">
        <v>66.248519999999999</v>
      </c>
      <c r="BO418" s="14">
        <v>69.745559999999998</v>
      </c>
      <c r="BP418" s="14">
        <v>73.674549999999996</v>
      </c>
      <c r="BQ418" s="14">
        <v>77.520709999999994</v>
      </c>
      <c r="BR418" s="14">
        <v>81.159760000000006</v>
      </c>
      <c r="BS418" s="14">
        <v>83.997039999999998</v>
      </c>
      <c r="BT418" s="14">
        <v>85.647930000000002</v>
      </c>
      <c r="BU418" s="14">
        <v>87.011830000000003</v>
      </c>
      <c r="BV418" s="14">
        <v>88.150890000000004</v>
      </c>
      <c r="BW418" s="14">
        <v>88.488169999999997</v>
      </c>
      <c r="BX418" s="14">
        <v>87.914199999999994</v>
      </c>
      <c r="BY418" s="14">
        <v>85.692310000000006</v>
      </c>
      <c r="BZ418" s="14">
        <v>82.520709999999994</v>
      </c>
      <c r="CA418" s="14">
        <v>78.174549999999996</v>
      </c>
      <c r="CB418" s="14">
        <v>75.363910000000004</v>
      </c>
      <c r="CC418" s="14">
        <v>73.133129999999994</v>
      </c>
      <c r="CD418" s="14">
        <v>71.535499999999999</v>
      </c>
      <c r="CE418" s="14">
        <v>238543</v>
      </c>
      <c r="CF418" s="14">
        <v>214918.6</v>
      </c>
      <c r="CG418" s="14">
        <v>196474.3</v>
      </c>
      <c r="CH418" s="14">
        <v>183932.5</v>
      </c>
      <c r="CI418" s="14">
        <v>124121.60000000001</v>
      </c>
      <c r="CJ418" s="14">
        <v>71921.77</v>
      </c>
      <c r="CK418" s="14">
        <v>57252.04</v>
      </c>
      <c r="CL418" s="14">
        <v>54654.34</v>
      </c>
      <c r="CM418" s="14">
        <v>74534.77</v>
      </c>
      <c r="CN418" s="14">
        <v>141530.6</v>
      </c>
      <c r="CO418" s="14">
        <v>201225.9</v>
      </c>
      <c r="CP418" s="14">
        <v>263963.90000000002</v>
      </c>
      <c r="CQ418" s="14">
        <v>302946</v>
      </c>
      <c r="CR418" s="14">
        <v>326140.3</v>
      </c>
      <c r="CS418" s="14">
        <v>345693.9</v>
      </c>
      <c r="CT418" s="14">
        <v>372879.4</v>
      </c>
      <c r="CU418" s="14">
        <v>382388.8</v>
      </c>
      <c r="CV418" s="14">
        <v>394968.1</v>
      </c>
      <c r="CW418" s="14">
        <v>367750.5</v>
      </c>
      <c r="CX418" s="14">
        <v>310516.09999999998</v>
      </c>
      <c r="CY418" s="14">
        <v>292329</v>
      </c>
      <c r="CZ418" s="14">
        <v>302479</v>
      </c>
      <c r="DA418" s="14">
        <v>310192</v>
      </c>
      <c r="DB418" s="14">
        <v>320991.8</v>
      </c>
      <c r="DC418" s="14">
        <v>321586.3</v>
      </c>
      <c r="DD418" s="14">
        <v>16</v>
      </c>
      <c r="DE418" s="14">
        <v>19</v>
      </c>
      <c r="DF418" s="27">
        <f t="shared" ca="1" si="6"/>
        <v>14153.652499999997</v>
      </c>
      <c r="DG418" s="14">
        <v>0</v>
      </c>
      <c r="DH418" s="14"/>
      <c r="DI418" s="14"/>
      <c r="DJ418" s="14"/>
      <c r="DK418" s="14"/>
      <c r="DL418" s="14"/>
      <c r="DM418" s="14"/>
      <c r="DN418" s="14"/>
      <c r="DO418" s="14"/>
      <c r="DP418" s="14"/>
      <c r="DQ418" s="14"/>
      <c r="DR418" s="14"/>
      <c r="DS418" s="14"/>
      <c r="DT418" s="14"/>
      <c r="DU418" s="14"/>
      <c r="DV418" s="14"/>
      <c r="DW418" s="14"/>
      <c r="DX418" s="14"/>
      <c r="DY418" s="14"/>
      <c r="DZ418" s="14"/>
      <c r="EA418" s="14"/>
    </row>
    <row r="419" spans="1:131" x14ac:dyDescent="0.25">
      <c r="A419" s="14" t="s">
        <v>64</v>
      </c>
      <c r="B419" s="14" t="s">
        <v>63</v>
      </c>
      <c r="C419" s="14" t="s">
        <v>63</v>
      </c>
      <c r="D419" s="14" t="s">
        <v>63</v>
      </c>
      <c r="E419" s="14" t="s">
        <v>107</v>
      </c>
      <c r="F419" s="14" t="s">
        <v>63</v>
      </c>
      <c r="G419" s="14" t="s">
        <v>191</v>
      </c>
      <c r="H419" s="1">
        <v>42180</v>
      </c>
      <c r="I419" s="14">
        <v>59564.72</v>
      </c>
      <c r="J419" s="14">
        <v>57324.7</v>
      </c>
      <c r="K419" s="14">
        <v>55992.62</v>
      </c>
      <c r="L419" s="14">
        <v>55249.39</v>
      </c>
      <c r="M419" s="14">
        <v>55949.37</v>
      </c>
      <c r="N419" s="14">
        <v>58606.92</v>
      </c>
      <c r="O419" s="14">
        <v>61893.02</v>
      </c>
      <c r="P419" s="14">
        <v>65678.95</v>
      </c>
      <c r="Q419" s="14">
        <v>69827.34</v>
      </c>
      <c r="R419" s="14">
        <v>76286.929999999993</v>
      </c>
      <c r="S419" s="14">
        <v>77770.789999999994</v>
      </c>
      <c r="T419" s="14">
        <v>79335.42</v>
      </c>
      <c r="U419" s="14">
        <v>79310.34</v>
      </c>
      <c r="V419" s="14">
        <v>78368.179999999993</v>
      </c>
      <c r="W419" s="14">
        <v>74964.179999999993</v>
      </c>
      <c r="X419" s="14">
        <v>63334.2</v>
      </c>
      <c r="Y419" s="14">
        <v>62258.93</v>
      </c>
      <c r="Z419" s="14">
        <v>60236.59</v>
      </c>
      <c r="AA419" s="14">
        <v>58158.96</v>
      </c>
      <c r="AB419" s="14">
        <v>65956.06</v>
      </c>
      <c r="AC419" s="14">
        <v>69067.83</v>
      </c>
      <c r="AD419" s="14">
        <v>66637.83</v>
      </c>
      <c r="AE419" s="14">
        <v>63166.07</v>
      </c>
      <c r="AF419" s="14">
        <v>60626.07</v>
      </c>
      <c r="AG419" s="14">
        <v>60997.17</v>
      </c>
      <c r="AH419" s="14">
        <v>59438.29</v>
      </c>
      <c r="AI419" s="14">
        <v>57140.97</v>
      </c>
      <c r="AJ419" s="14">
        <v>56106</v>
      </c>
      <c r="AK419" s="14">
        <v>55752.29</v>
      </c>
      <c r="AL419" s="14">
        <v>56392.160000000003</v>
      </c>
      <c r="AM419" s="14">
        <v>58516.73</v>
      </c>
      <c r="AN419" s="14">
        <v>61713.74</v>
      </c>
      <c r="AO419" s="14">
        <v>65709.06</v>
      </c>
      <c r="AP419" s="14">
        <v>69993.34</v>
      </c>
      <c r="AQ419" s="14">
        <v>75891.95</v>
      </c>
      <c r="AR419" s="14">
        <v>76698.039999999994</v>
      </c>
      <c r="AS419" s="14">
        <v>79110.59</v>
      </c>
      <c r="AT419" s="14">
        <v>78986.17</v>
      </c>
      <c r="AU419" s="14">
        <v>79014.84</v>
      </c>
      <c r="AV419" s="14">
        <v>78648.27</v>
      </c>
      <c r="AW419" s="14">
        <v>75190.39</v>
      </c>
      <c r="AX419" s="14">
        <v>73751.520000000004</v>
      </c>
      <c r="AY419" s="14">
        <v>71538.95</v>
      </c>
      <c r="AZ419" s="14">
        <v>67776.63</v>
      </c>
      <c r="BA419" s="14">
        <v>68332.03</v>
      </c>
      <c r="BB419" s="14">
        <v>69364.77</v>
      </c>
      <c r="BC419" s="14">
        <v>67040.539999999994</v>
      </c>
      <c r="BD419" s="14">
        <v>63535.54</v>
      </c>
      <c r="BE419" s="14">
        <v>61468.97</v>
      </c>
      <c r="BF419" s="14">
        <v>72062.8</v>
      </c>
      <c r="BG419" s="14">
        <v>68.753010000000003</v>
      </c>
      <c r="BH419" s="14">
        <v>67.78313</v>
      </c>
      <c r="BI419" s="14">
        <v>66.828320000000005</v>
      </c>
      <c r="BJ419" s="14">
        <v>65.487949999999998</v>
      </c>
      <c r="BK419" s="14">
        <v>64.695790000000002</v>
      </c>
      <c r="BL419" s="14">
        <v>64.246989999999997</v>
      </c>
      <c r="BM419" s="14">
        <v>64.662649999999999</v>
      </c>
      <c r="BN419" s="14">
        <v>67.861440000000002</v>
      </c>
      <c r="BO419" s="14">
        <v>71.912649999999999</v>
      </c>
      <c r="BP419" s="14">
        <v>76.069270000000003</v>
      </c>
      <c r="BQ419" s="14">
        <v>79.737949999999998</v>
      </c>
      <c r="BR419" s="14">
        <v>83.117469999999997</v>
      </c>
      <c r="BS419" s="14">
        <v>86.400599999999997</v>
      </c>
      <c r="BT419" s="14">
        <v>88.807230000000004</v>
      </c>
      <c r="BU419" s="14">
        <v>90.325299999999999</v>
      </c>
      <c r="BV419" s="14">
        <v>91.060239999999993</v>
      </c>
      <c r="BW419" s="14">
        <v>90.918679999999995</v>
      </c>
      <c r="BX419" s="14">
        <v>89.96687</v>
      </c>
      <c r="BY419" s="14">
        <v>88.204819999999998</v>
      </c>
      <c r="BZ419" s="14">
        <v>84.590360000000004</v>
      </c>
      <c r="CA419" s="14">
        <v>80.219880000000003</v>
      </c>
      <c r="CB419" s="14">
        <v>77.310239999999993</v>
      </c>
      <c r="CC419" s="14">
        <v>75.153620000000004</v>
      </c>
      <c r="CD419" s="14">
        <v>73.509029999999996</v>
      </c>
      <c r="CE419" s="14">
        <v>215469.6</v>
      </c>
      <c r="CF419" s="14">
        <v>197888.3</v>
      </c>
      <c r="CG419" s="14">
        <v>182218.5</v>
      </c>
      <c r="CH419" s="14">
        <v>162691.5</v>
      </c>
      <c r="CI419" s="14">
        <v>115843</v>
      </c>
      <c r="CJ419" s="14">
        <v>66146.66</v>
      </c>
      <c r="CK419" s="14">
        <v>52675.75</v>
      </c>
      <c r="CL419" s="14">
        <v>50086.64</v>
      </c>
      <c r="CM419" s="14">
        <v>67072.570000000007</v>
      </c>
      <c r="CN419" s="14">
        <v>128284</v>
      </c>
      <c r="CO419" s="14">
        <v>181775.6</v>
      </c>
      <c r="CP419" s="14">
        <v>238193.6</v>
      </c>
      <c r="CQ419" s="14">
        <v>269065.09999999998</v>
      </c>
      <c r="CR419" s="14">
        <v>286812.59999999998</v>
      </c>
      <c r="CS419" s="14">
        <v>302524.3</v>
      </c>
      <c r="CT419" s="14">
        <v>326822.59999999998</v>
      </c>
      <c r="CU419" s="14">
        <v>333813.3</v>
      </c>
      <c r="CV419" s="14">
        <v>355199.6</v>
      </c>
      <c r="CW419" s="14">
        <v>335181.7</v>
      </c>
      <c r="CX419" s="14">
        <v>286805.09999999998</v>
      </c>
      <c r="CY419" s="14">
        <v>273294.59999999998</v>
      </c>
      <c r="CZ419" s="14">
        <v>281905.90000000002</v>
      </c>
      <c r="DA419" s="14">
        <v>286175.40000000002</v>
      </c>
      <c r="DB419" s="14">
        <v>294297.2</v>
      </c>
      <c r="DC419" s="14">
        <v>287646.8</v>
      </c>
      <c r="DD419" s="14">
        <v>16</v>
      </c>
      <c r="DE419" s="14">
        <v>19</v>
      </c>
      <c r="DF419" s="27">
        <f t="shared" ca="1" si="6"/>
        <v>13785.112500000003</v>
      </c>
      <c r="DG419" s="14">
        <v>0</v>
      </c>
      <c r="DH419" s="14"/>
      <c r="DI419" s="14"/>
      <c r="DJ419" s="14"/>
      <c r="DK419" s="14"/>
      <c r="DL419" s="14"/>
      <c r="DM419" s="14"/>
      <c r="DN419" s="14"/>
      <c r="DO419" s="14"/>
      <c r="DP419" s="14"/>
      <c r="DQ419" s="14"/>
      <c r="DR419" s="14"/>
      <c r="DS419" s="14"/>
      <c r="DT419" s="14"/>
      <c r="DU419" s="14"/>
      <c r="DV419" s="14"/>
      <c r="DW419" s="14"/>
      <c r="DX419" s="14"/>
      <c r="DY419" s="14"/>
      <c r="DZ419" s="14"/>
      <c r="EA419" s="14"/>
    </row>
    <row r="420" spans="1:131" x14ac:dyDescent="0.25">
      <c r="A420" s="14" t="s">
        <v>64</v>
      </c>
      <c r="B420" s="14" t="s">
        <v>63</v>
      </c>
      <c r="C420" s="14" t="s">
        <v>63</v>
      </c>
      <c r="D420" s="14" t="s">
        <v>63</v>
      </c>
      <c r="E420" s="14" t="s">
        <v>107</v>
      </c>
      <c r="F420" s="14" t="s">
        <v>63</v>
      </c>
      <c r="G420" s="14" t="s">
        <v>191</v>
      </c>
      <c r="H420" s="1">
        <v>42181</v>
      </c>
      <c r="I420" s="14">
        <v>60727.34</v>
      </c>
      <c r="J420" s="14">
        <v>58936.47</v>
      </c>
      <c r="K420" s="14">
        <v>57021</v>
      </c>
      <c r="L420" s="14">
        <v>56670.9</v>
      </c>
      <c r="M420" s="14">
        <v>57620.98</v>
      </c>
      <c r="N420" s="14">
        <v>60556.11</v>
      </c>
      <c r="O420" s="14">
        <v>64361.97</v>
      </c>
      <c r="P420" s="14">
        <v>67652.759999999995</v>
      </c>
      <c r="Q420" s="14">
        <v>69949.95</v>
      </c>
      <c r="R420" s="14">
        <v>72376.039999999994</v>
      </c>
      <c r="S420" s="14">
        <v>75385.14</v>
      </c>
      <c r="T420" s="14">
        <v>76756.66</v>
      </c>
      <c r="U420" s="14">
        <v>77660.7</v>
      </c>
      <c r="V420" s="14">
        <v>76623.710000000006</v>
      </c>
      <c r="W420" s="14">
        <v>72290.11</v>
      </c>
      <c r="X420" s="14">
        <v>59948.6</v>
      </c>
      <c r="Y420" s="14">
        <v>57887.57</v>
      </c>
      <c r="Z420" s="14">
        <v>55528.959999999999</v>
      </c>
      <c r="AA420" s="14">
        <v>53824.75</v>
      </c>
      <c r="AB420" s="14">
        <v>61131.519999999997</v>
      </c>
      <c r="AC420" s="14">
        <v>62690.27</v>
      </c>
      <c r="AD420" s="14">
        <v>60849.65</v>
      </c>
      <c r="AE420" s="14">
        <v>56873.48</v>
      </c>
      <c r="AF420" s="14">
        <v>54281.24</v>
      </c>
      <c r="AG420" s="14">
        <v>56797.47</v>
      </c>
      <c r="AH420" s="14">
        <v>60500.57</v>
      </c>
      <c r="AI420" s="14">
        <v>58704.67</v>
      </c>
      <c r="AJ420" s="14">
        <v>56953.78</v>
      </c>
      <c r="AK420" s="14">
        <v>57132.86</v>
      </c>
      <c r="AL420" s="14">
        <v>58080.54</v>
      </c>
      <c r="AM420" s="14">
        <v>60449.69</v>
      </c>
      <c r="AN420" s="14">
        <v>64182.12</v>
      </c>
      <c r="AO420" s="14">
        <v>67742.740000000005</v>
      </c>
      <c r="AP420" s="14">
        <v>69896.570000000007</v>
      </c>
      <c r="AQ420" s="14">
        <v>71869.5</v>
      </c>
      <c r="AR420" s="14">
        <v>74477.13</v>
      </c>
      <c r="AS420" s="14">
        <v>76686.899999999994</v>
      </c>
      <c r="AT420" s="14">
        <v>77740.38</v>
      </c>
      <c r="AU420" s="14">
        <v>77361.55</v>
      </c>
      <c r="AV420" s="14">
        <v>76363.63</v>
      </c>
      <c r="AW420" s="14">
        <v>72561.45</v>
      </c>
      <c r="AX420" s="14">
        <v>70137.440000000002</v>
      </c>
      <c r="AY420" s="14">
        <v>67743.199999999997</v>
      </c>
      <c r="AZ420" s="14">
        <v>64345.64</v>
      </c>
      <c r="BA420" s="14">
        <v>63908.43</v>
      </c>
      <c r="BB420" s="14">
        <v>62987.23</v>
      </c>
      <c r="BC420" s="14">
        <v>61160.79</v>
      </c>
      <c r="BD420" s="14">
        <v>57127.32</v>
      </c>
      <c r="BE420" s="14">
        <v>54932.33</v>
      </c>
      <c r="BF420" s="14">
        <v>68660.160000000003</v>
      </c>
      <c r="BG420" s="14">
        <v>71.970060000000004</v>
      </c>
      <c r="BH420" s="14">
        <v>70.392210000000006</v>
      </c>
      <c r="BI420" s="14">
        <v>68.817369999999997</v>
      </c>
      <c r="BJ420" s="14">
        <v>67.458079999999995</v>
      </c>
      <c r="BK420" s="14">
        <v>66.610780000000005</v>
      </c>
      <c r="BL420" s="14">
        <v>65.736530000000002</v>
      </c>
      <c r="BM420" s="14">
        <v>66.017970000000005</v>
      </c>
      <c r="BN420" s="14">
        <v>68.437129999999996</v>
      </c>
      <c r="BO420" s="14">
        <v>71.383229999999998</v>
      </c>
      <c r="BP420" s="14">
        <v>75.272450000000006</v>
      </c>
      <c r="BQ420" s="14">
        <v>78.832340000000002</v>
      </c>
      <c r="BR420" s="14">
        <v>82.050899999999999</v>
      </c>
      <c r="BS420" s="14">
        <v>84.473050000000001</v>
      </c>
      <c r="BT420" s="14">
        <v>86.497010000000003</v>
      </c>
      <c r="BU420" s="14">
        <v>87.961070000000007</v>
      </c>
      <c r="BV420" s="14">
        <v>88.254490000000004</v>
      </c>
      <c r="BW420" s="14">
        <v>87.694609999999997</v>
      </c>
      <c r="BX420" s="14">
        <v>86.40419</v>
      </c>
      <c r="BY420" s="14">
        <v>83.943119999999993</v>
      </c>
      <c r="BZ420" s="14">
        <v>80.535929999999993</v>
      </c>
      <c r="CA420" s="14">
        <v>76.634730000000005</v>
      </c>
      <c r="CB420" s="14">
        <v>73.320359999999994</v>
      </c>
      <c r="CC420" s="14">
        <v>71.140720000000002</v>
      </c>
      <c r="CD420" s="14">
        <v>69.670659999999998</v>
      </c>
      <c r="CE420" s="14">
        <v>236053.8</v>
      </c>
      <c r="CF420" s="14">
        <v>209728.8</v>
      </c>
      <c r="CG420" s="14">
        <v>198970.8</v>
      </c>
      <c r="CH420" s="14">
        <v>170543.6</v>
      </c>
      <c r="CI420" s="14">
        <v>119462.8</v>
      </c>
      <c r="CJ420" s="14">
        <v>68779.070000000007</v>
      </c>
      <c r="CK420" s="14">
        <v>53850.74</v>
      </c>
      <c r="CL420" s="14">
        <v>51879.53</v>
      </c>
      <c r="CM420" s="14">
        <v>79702.320000000007</v>
      </c>
      <c r="CN420" s="14">
        <v>143572.5</v>
      </c>
      <c r="CO420" s="14">
        <v>201755.9</v>
      </c>
      <c r="CP420" s="14">
        <v>258894.6</v>
      </c>
      <c r="CQ420" s="14">
        <v>284896.7</v>
      </c>
      <c r="CR420" s="14">
        <v>298304.8</v>
      </c>
      <c r="CS420" s="14">
        <v>314054.2</v>
      </c>
      <c r="CT420" s="14">
        <v>347825</v>
      </c>
      <c r="CU420" s="14">
        <v>359364.2</v>
      </c>
      <c r="CV420" s="14">
        <v>387057.8</v>
      </c>
      <c r="CW420" s="14">
        <v>366719.3</v>
      </c>
      <c r="CX420" s="14">
        <v>305116.7</v>
      </c>
      <c r="CY420" s="14">
        <v>292044.79999999999</v>
      </c>
      <c r="CZ420" s="14">
        <v>301993.7</v>
      </c>
      <c r="DA420" s="14">
        <v>308853.8</v>
      </c>
      <c r="DB420" s="14">
        <v>319440.3</v>
      </c>
      <c r="DC420" s="14">
        <v>312203.90000000002</v>
      </c>
      <c r="DD420" s="14">
        <v>16</v>
      </c>
      <c r="DE420" s="14">
        <v>19</v>
      </c>
      <c r="DF420" s="27">
        <f t="shared" ca="1" si="6"/>
        <v>14903.960000000006</v>
      </c>
      <c r="DG420" s="14">
        <v>0</v>
      </c>
      <c r="DH420" s="14"/>
      <c r="DI420" s="14"/>
      <c r="DJ420" s="14"/>
      <c r="DK420" s="14"/>
      <c r="DL420" s="14"/>
      <c r="DM420" s="14"/>
      <c r="DN420" s="14"/>
      <c r="DO420" s="14"/>
      <c r="DP420" s="14"/>
      <c r="DQ420" s="14"/>
      <c r="DR420" s="14"/>
      <c r="DS420" s="14"/>
      <c r="DT420" s="14"/>
      <c r="DU420" s="14"/>
      <c r="DV420" s="14"/>
      <c r="DW420" s="14"/>
      <c r="DX420" s="14"/>
      <c r="DY420" s="14"/>
      <c r="DZ420" s="14"/>
      <c r="EA420" s="14"/>
    </row>
    <row r="421" spans="1:131" x14ac:dyDescent="0.25">
      <c r="A421" s="14" t="s">
        <v>64</v>
      </c>
      <c r="B421" s="14" t="s">
        <v>63</v>
      </c>
      <c r="C421" s="14" t="s">
        <v>63</v>
      </c>
      <c r="D421" s="14" t="s">
        <v>63</v>
      </c>
      <c r="E421" s="14" t="s">
        <v>107</v>
      </c>
      <c r="F421" s="14" t="s">
        <v>63</v>
      </c>
      <c r="G421" s="14" t="s">
        <v>191</v>
      </c>
      <c r="H421" s="1">
        <v>42185</v>
      </c>
      <c r="I421" s="14">
        <v>53156.39</v>
      </c>
      <c r="J421" s="14">
        <v>53044.5</v>
      </c>
      <c r="K421" s="14">
        <v>52499.23</v>
      </c>
      <c r="L421" s="14">
        <v>51218.92</v>
      </c>
      <c r="M421" s="14">
        <v>51118.44</v>
      </c>
      <c r="N421" s="14">
        <v>56506.84</v>
      </c>
      <c r="O421" s="14">
        <v>61321.71</v>
      </c>
      <c r="P421" s="14">
        <v>65208.24</v>
      </c>
      <c r="Q421" s="14">
        <v>67265.100000000006</v>
      </c>
      <c r="R421" s="14">
        <v>71135.570000000007</v>
      </c>
      <c r="S421" s="14">
        <v>72488.09</v>
      </c>
      <c r="T421" s="14">
        <v>74262.66</v>
      </c>
      <c r="U421" s="14">
        <v>74241.5</v>
      </c>
      <c r="V421" s="14">
        <v>73477.119999999995</v>
      </c>
      <c r="W421" s="14">
        <v>69246.39</v>
      </c>
      <c r="X421" s="14">
        <v>60033.04</v>
      </c>
      <c r="Y421" s="14">
        <v>59236.68</v>
      </c>
      <c r="Z421" s="14">
        <v>57339.41</v>
      </c>
      <c r="AA421" s="14">
        <v>55048.35</v>
      </c>
      <c r="AB421" s="14">
        <v>61782.67</v>
      </c>
      <c r="AC421" s="14">
        <v>64886.41</v>
      </c>
      <c r="AD421" s="14">
        <v>62377.279999999999</v>
      </c>
      <c r="AE421" s="14">
        <v>59210.38</v>
      </c>
      <c r="AF421" s="14">
        <v>56815.09</v>
      </c>
      <c r="AG421" s="14">
        <v>57914.37</v>
      </c>
      <c r="AH421" s="14">
        <v>53107.54</v>
      </c>
      <c r="AI421" s="14">
        <v>53001.47</v>
      </c>
      <c r="AJ421" s="14">
        <v>52774.62</v>
      </c>
      <c r="AK421" s="14">
        <v>51836.83</v>
      </c>
      <c r="AL421" s="14">
        <v>51647.16</v>
      </c>
      <c r="AM421" s="14">
        <v>56413.54</v>
      </c>
      <c r="AN421" s="14">
        <v>61013.21</v>
      </c>
      <c r="AO421" s="14">
        <v>65132.74</v>
      </c>
      <c r="AP421" s="14">
        <v>67382.7</v>
      </c>
      <c r="AQ421" s="14">
        <v>70980.7</v>
      </c>
      <c r="AR421" s="14">
        <v>71857.16</v>
      </c>
      <c r="AS421" s="14">
        <v>74579.05</v>
      </c>
      <c r="AT421" s="14">
        <v>74617.649999999994</v>
      </c>
      <c r="AU421" s="14">
        <v>74969.91</v>
      </c>
      <c r="AV421" s="14">
        <v>74397.31</v>
      </c>
      <c r="AW421" s="14">
        <v>74287.710000000006</v>
      </c>
      <c r="AX421" s="14">
        <v>73002.600000000006</v>
      </c>
      <c r="AY421" s="14">
        <v>70741.2</v>
      </c>
      <c r="AZ421" s="14">
        <v>66664.02</v>
      </c>
      <c r="BA421" s="14">
        <v>65480.2</v>
      </c>
      <c r="BB421" s="14">
        <v>66046.52</v>
      </c>
      <c r="BC421" s="14">
        <v>63585.94</v>
      </c>
      <c r="BD421" s="14">
        <v>60323.839999999997</v>
      </c>
      <c r="BE421" s="14">
        <v>58340.9</v>
      </c>
      <c r="BF421" s="14">
        <v>71186.92</v>
      </c>
      <c r="BG421" s="14">
        <v>70.177509999999998</v>
      </c>
      <c r="BH421" s="14">
        <v>68.798810000000003</v>
      </c>
      <c r="BI421" s="14">
        <v>67.952659999999995</v>
      </c>
      <c r="BJ421" s="14">
        <v>66.973370000000003</v>
      </c>
      <c r="BK421" s="14">
        <v>66.047340000000005</v>
      </c>
      <c r="BL421" s="14">
        <v>65.417159999999996</v>
      </c>
      <c r="BM421" s="14">
        <v>65.890529999999998</v>
      </c>
      <c r="BN421" s="14">
        <v>68.615390000000005</v>
      </c>
      <c r="BO421" s="14">
        <v>72.541420000000002</v>
      </c>
      <c r="BP421" s="14">
        <v>76.748519999999999</v>
      </c>
      <c r="BQ421" s="14">
        <v>80.89349</v>
      </c>
      <c r="BR421" s="14">
        <v>84.689350000000005</v>
      </c>
      <c r="BS421" s="14">
        <v>88.230770000000007</v>
      </c>
      <c r="BT421" s="14">
        <v>90.979290000000006</v>
      </c>
      <c r="BU421" s="14">
        <v>92.884609999999995</v>
      </c>
      <c r="BV421" s="14">
        <v>94.041420000000002</v>
      </c>
      <c r="BW421" s="14">
        <v>94.035499999999999</v>
      </c>
      <c r="BX421" s="14">
        <v>93.526629999999997</v>
      </c>
      <c r="BY421" s="14">
        <v>91.343190000000007</v>
      </c>
      <c r="BZ421" s="14">
        <v>87.860950000000003</v>
      </c>
      <c r="CA421" s="14">
        <v>83.384609999999995</v>
      </c>
      <c r="CB421" s="14">
        <v>79.828400000000002</v>
      </c>
      <c r="CC421" s="14">
        <v>77.446749999999994</v>
      </c>
      <c r="CD421" s="14">
        <v>75.831360000000004</v>
      </c>
      <c r="CE421" s="14">
        <v>278825.8</v>
      </c>
      <c r="CF421" s="14">
        <v>251939.9</v>
      </c>
      <c r="CG421" s="14">
        <v>223360.3</v>
      </c>
      <c r="CH421" s="14">
        <v>195548.1</v>
      </c>
      <c r="CI421" s="14">
        <v>136999</v>
      </c>
      <c r="CJ421" s="14">
        <v>81034.91</v>
      </c>
      <c r="CK421" s="14">
        <v>64027.73</v>
      </c>
      <c r="CL421" s="14">
        <v>65110.74</v>
      </c>
      <c r="CM421" s="14">
        <v>86537.63</v>
      </c>
      <c r="CN421" s="14">
        <v>160285.5</v>
      </c>
      <c r="CO421" s="14">
        <v>225249.7</v>
      </c>
      <c r="CP421" s="14">
        <v>297685</v>
      </c>
      <c r="CQ421" s="14">
        <v>337815.8</v>
      </c>
      <c r="CR421" s="14">
        <v>362107.6</v>
      </c>
      <c r="CS421" s="14">
        <v>383442.5</v>
      </c>
      <c r="CT421" s="14">
        <v>423490.5</v>
      </c>
      <c r="CU421" s="14">
        <v>439316.8</v>
      </c>
      <c r="CV421" s="14">
        <v>462396</v>
      </c>
      <c r="CW421" s="14">
        <v>446627.3</v>
      </c>
      <c r="CX421" s="14">
        <v>396536.5</v>
      </c>
      <c r="CY421" s="14">
        <v>383609.1</v>
      </c>
      <c r="CZ421" s="14">
        <v>383762.7</v>
      </c>
      <c r="DA421" s="14">
        <v>401475.6</v>
      </c>
      <c r="DB421" s="14">
        <v>409560.1</v>
      </c>
      <c r="DC421" s="14">
        <v>381277.1</v>
      </c>
      <c r="DD421" s="14">
        <v>16</v>
      </c>
      <c r="DE421" s="14">
        <v>19</v>
      </c>
      <c r="DF421" s="27">
        <f t="shared" ca="1" si="6"/>
        <v>15192.834999999999</v>
      </c>
      <c r="DG421" s="14">
        <v>0</v>
      </c>
      <c r="DH421" s="14"/>
      <c r="DI421" s="14"/>
      <c r="DJ421" s="14"/>
      <c r="DK421" s="14"/>
      <c r="DL421" s="14"/>
      <c r="DM421" s="14"/>
      <c r="DN421" s="14"/>
      <c r="DO421" s="14"/>
      <c r="DP421" s="14"/>
      <c r="DQ421" s="14"/>
      <c r="DR421" s="14"/>
      <c r="DS421" s="14"/>
      <c r="DT421" s="14"/>
      <c r="DU421" s="14"/>
      <c r="DV421" s="14"/>
      <c r="DW421" s="14"/>
      <c r="DX421" s="14"/>
      <c r="DY421" s="14"/>
      <c r="DZ421" s="14"/>
      <c r="EA421" s="14"/>
    </row>
    <row r="422" spans="1:131" x14ac:dyDescent="0.25">
      <c r="A422" s="14" t="s">
        <v>64</v>
      </c>
      <c r="B422" s="14" t="s">
        <v>63</v>
      </c>
      <c r="C422" s="14" t="s">
        <v>63</v>
      </c>
      <c r="D422" s="14" t="s">
        <v>63</v>
      </c>
      <c r="E422" s="14" t="s">
        <v>107</v>
      </c>
      <c r="F422" s="14" t="s">
        <v>63</v>
      </c>
      <c r="G422" s="14" t="s">
        <v>191</v>
      </c>
      <c r="H422" s="1">
        <v>42186</v>
      </c>
      <c r="I422" s="14">
        <v>53616.88</v>
      </c>
      <c r="J422" s="14">
        <v>52968.52</v>
      </c>
      <c r="K422" s="14">
        <v>50783.64</v>
      </c>
      <c r="L422" s="14">
        <v>49939.45</v>
      </c>
      <c r="M422" s="14">
        <v>50311.26</v>
      </c>
      <c r="N422" s="14">
        <v>54127.13</v>
      </c>
      <c r="O422" s="14">
        <v>59061.99</v>
      </c>
      <c r="P422" s="14">
        <v>63036.93</v>
      </c>
      <c r="Q422" s="14">
        <v>67538.53</v>
      </c>
      <c r="R422" s="14">
        <v>70830.5</v>
      </c>
      <c r="S422" s="14">
        <v>73858.3</v>
      </c>
      <c r="T422" s="14">
        <v>75548.81</v>
      </c>
      <c r="U422" s="14">
        <v>76247.11</v>
      </c>
      <c r="V422" s="14">
        <v>76653.08</v>
      </c>
      <c r="W422" s="14">
        <v>74277.56</v>
      </c>
      <c r="X422" s="14">
        <v>66556.78</v>
      </c>
      <c r="Y422" s="14">
        <v>65440.56</v>
      </c>
      <c r="Z422" s="14">
        <v>61829.8</v>
      </c>
      <c r="AA422" s="14">
        <v>59149.32</v>
      </c>
      <c r="AB422" s="14">
        <v>63152.47</v>
      </c>
      <c r="AC422" s="14">
        <v>65054.29</v>
      </c>
      <c r="AD422" s="14">
        <v>62591.97</v>
      </c>
      <c r="AE422" s="14">
        <v>58414.32</v>
      </c>
      <c r="AF422" s="14">
        <v>55851.81</v>
      </c>
      <c r="AG422" s="14">
        <v>63244.11</v>
      </c>
      <c r="AH422" s="14">
        <v>54172.66</v>
      </c>
      <c r="AI422" s="14">
        <v>53478.52</v>
      </c>
      <c r="AJ422" s="14">
        <v>51418.16</v>
      </c>
      <c r="AK422" s="14">
        <v>50915.37</v>
      </c>
      <c r="AL422" s="14">
        <v>51211.21</v>
      </c>
      <c r="AM422" s="14">
        <v>54438.93</v>
      </c>
      <c r="AN422" s="14">
        <v>58718.13</v>
      </c>
      <c r="AO422" s="14">
        <v>62938.26</v>
      </c>
      <c r="AP422" s="14">
        <v>67351.92</v>
      </c>
      <c r="AQ422" s="14">
        <v>70067.34</v>
      </c>
      <c r="AR422" s="14">
        <v>72754.73</v>
      </c>
      <c r="AS422" s="14">
        <v>74968.02</v>
      </c>
      <c r="AT422" s="14">
        <v>75368</v>
      </c>
      <c r="AU422" s="14">
        <v>76879.95</v>
      </c>
      <c r="AV422" s="14">
        <v>78181.259999999995</v>
      </c>
      <c r="AW422" s="14">
        <v>79426.91</v>
      </c>
      <c r="AX422" s="14">
        <v>78117.570000000007</v>
      </c>
      <c r="AY422" s="14">
        <v>74100.39</v>
      </c>
      <c r="AZ422" s="14">
        <v>69786.63</v>
      </c>
      <c r="BA422" s="14">
        <v>65987.240000000005</v>
      </c>
      <c r="BB422" s="14">
        <v>65838.3</v>
      </c>
      <c r="BC422" s="14">
        <v>63235.360000000001</v>
      </c>
      <c r="BD422" s="14">
        <v>59011.44</v>
      </c>
      <c r="BE422" s="14">
        <v>57195.11</v>
      </c>
      <c r="BF422" s="14">
        <v>75412.77</v>
      </c>
      <c r="BG422" s="14">
        <v>73.754440000000002</v>
      </c>
      <c r="BH422" s="14">
        <v>72.420119999999997</v>
      </c>
      <c r="BI422" s="14">
        <v>70.828400000000002</v>
      </c>
      <c r="BJ422" s="14">
        <v>69.568049999999999</v>
      </c>
      <c r="BK422" s="14">
        <v>68.825450000000004</v>
      </c>
      <c r="BL422" s="14">
        <v>67.934910000000002</v>
      </c>
      <c r="BM422" s="14">
        <v>68.121300000000005</v>
      </c>
      <c r="BN422" s="14">
        <v>69.331360000000004</v>
      </c>
      <c r="BO422" s="14">
        <v>72.485209999999995</v>
      </c>
      <c r="BP422" s="14">
        <v>76.642009999999999</v>
      </c>
      <c r="BQ422" s="14">
        <v>81.085800000000006</v>
      </c>
      <c r="BR422" s="14">
        <v>84.446749999999994</v>
      </c>
      <c r="BS422" s="14">
        <v>85.840239999999994</v>
      </c>
      <c r="BT422" s="14">
        <v>86.647930000000002</v>
      </c>
      <c r="BU422" s="14">
        <v>86.721890000000002</v>
      </c>
      <c r="BV422" s="14">
        <v>87.254440000000002</v>
      </c>
      <c r="BW422" s="14">
        <v>87.035499999999999</v>
      </c>
      <c r="BX422" s="14">
        <v>85.908289999999994</v>
      </c>
      <c r="BY422" s="14">
        <v>83.698229999999995</v>
      </c>
      <c r="BZ422" s="14">
        <v>81.565089999999998</v>
      </c>
      <c r="CA422" s="14">
        <v>79.467449999999999</v>
      </c>
      <c r="CB422" s="14">
        <v>77.973370000000003</v>
      </c>
      <c r="CC422" s="14">
        <v>75.494079999999997</v>
      </c>
      <c r="CD422" s="14">
        <v>73.621300000000005</v>
      </c>
      <c r="CE422" s="14">
        <v>274015.59999999998</v>
      </c>
      <c r="CF422" s="14">
        <v>252790.7</v>
      </c>
      <c r="CG422" s="14">
        <v>243336.4</v>
      </c>
      <c r="CH422" s="14">
        <v>223012.3</v>
      </c>
      <c r="CI422" s="14">
        <v>175871.2</v>
      </c>
      <c r="CJ422" s="14">
        <v>87599.11</v>
      </c>
      <c r="CK422" s="14">
        <v>72165.77</v>
      </c>
      <c r="CL422" s="14">
        <v>67595.94</v>
      </c>
      <c r="CM422" s="14">
        <v>85628.11</v>
      </c>
      <c r="CN422" s="14">
        <v>157461.9</v>
      </c>
      <c r="CO422" s="14">
        <v>213572.6</v>
      </c>
      <c r="CP422" s="14">
        <v>277245.5</v>
      </c>
      <c r="CQ422" s="14">
        <v>321863.3</v>
      </c>
      <c r="CR422" s="14">
        <v>351979.8</v>
      </c>
      <c r="CS422" s="14">
        <v>368903.3</v>
      </c>
      <c r="CT422" s="14">
        <v>393935.1</v>
      </c>
      <c r="CU422" s="14">
        <v>405254.8</v>
      </c>
      <c r="CV422" s="14">
        <v>418811.6</v>
      </c>
      <c r="CW422" s="14">
        <v>389245.1</v>
      </c>
      <c r="CX422" s="14">
        <v>325863.8</v>
      </c>
      <c r="CY422" s="14">
        <v>313398.2</v>
      </c>
      <c r="CZ422" s="14">
        <v>336990</v>
      </c>
      <c r="DA422" s="14">
        <v>341287.5</v>
      </c>
      <c r="DB422" s="14">
        <v>351480.3</v>
      </c>
      <c r="DC422" s="14">
        <v>342362.7</v>
      </c>
      <c r="DD422" s="14">
        <v>16</v>
      </c>
      <c r="DE422" s="14">
        <v>19</v>
      </c>
      <c r="DF422" s="27">
        <f t="shared" ca="1" si="6"/>
        <v>14212.417499999996</v>
      </c>
      <c r="DG422" s="14">
        <v>0</v>
      </c>
      <c r="DH422" s="14"/>
      <c r="DI422" s="14"/>
      <c r="DJ422" s="14"/>
      <c r="DK422" s="14"/>
      <c r="DL422" s="14"/>
      <c r="DM422" s="14"/>
      <c r="DN422" s="14"/>
      <c r="DO422" s="14"/>
      <c r="DP422" s="14"/>
      <c r="DQ422" s="14"/>
      <c r="DR422" s="14"/>
      <c r="DS422" s="14"/>
      <c r="DT422" s="14"/>
      <c r="DU422" s="14"/>
      <c r="DV422" s="14"/>
      <c r="DW422" s="14"/>
      <c r="DX422" s="14"/>
      <c r="DY422" s="14"/>
      <c r="DZ422" s="14"/>
      <c r="EA422" s="14"/>
    </row>
    <row r="423" spans="1:131" x14ac:dyDescent="0.25">
      <c r="A423" s="14" t="s">
        <v>64</v>
      </c>
      <c r="B423" s="14" t="s">
        <v>63</v>
      </c>
      <c r="C423" s="14" t="s">
        <v>63</v>
      </c>
      <c r="D423" s="14" t="s">
        <v>63</v>
      </c>
      <c r="E423" s="14" t="s">
        <v>107</v>
      </c>
      <c r="F423" s="14" t="s">
        <v>63</v>
      </c>
      <c r="G423" s="14" t="s">
        <v>191</v>
      </c>
      <c r="H423" s="1">
        <v>42201</v>
      </c>
      <c r="I423" s="14">
        <v>38347.65</v>
      </c>
      <c r="J423" s="14">
        <v>37282.269999999997</v>
      </c>
      <c r="K423" s="14">
        <v>36428.81</v>
      </c>
      <c r="L423" s="14">
        <v>36497.279999999999</v>
      </c>
      <c r="M423" s="14">
        <v>36708.86</v>
      </c>
      <c r="N423" s="14">
        <v>39039.800000000003</v>
      </c>
      <c r="O423" s="14">
        <v>42339.91</v>
      </c>
      <c r="P423" s="14">
        <v>47699.62</v>
      </c>
      <c r="Q423" s="14">
        <v>49186.59</v>
      </c>
      <c r="R423" s="14">
        <v>50758.27</v>
      </c>
      <c r="S423" s="14">
        <v>54060.03</v>
      </c>
      <c r="T423" s="14">
        <v>53898.39</v>
      </c>
      <c r="U423" s="14">
        <v>55227.55</v>
      </c>
      <c r="V423" s="14">
        <v>56691.85</v>
      </c>
      <c r="W423" s="14">
        <v>53525.02</v>
      </c>
      <c r="X423" s="14">
        <v>50384.42</v>
      </c>
      <c r="Y423" s="14">
        <v>42478.400000000001</v>
      </c>
      <c r="Z423" s="14">
        <v>40118.14</v>
      </c>
      <c r="AA423" s="14">
        <v>39020.050000000003</v>
      </c>
      <c r="AB423" s="14">
        <v>41032.660000000003</v>
      </c>
      <c r="AC423" s="14">
        <v>42866.02</v>
      </c>
      <c r="AD423" s="14">
        <v>40804.269999999997</v>
      </c>
      <c r="AE423" s="14">
        <v>37917.42</v>
      </c>
      <c r="AF423" s="14">
        <v>35714.82</v>
      </c>
      <c r="AG423" s="14">
        <v>40538.86</v>
      </c>
      <c r="AH423" s="14">
        <v>37766.61</v>
      </c>
      <c r="AI423" s="14">
        <v>36981.360000000001</v>
      </c>
      <c r="AJ423" s="14">
        <v>36346.080000000002</v>
      </c>
      <c r="AK423" s="14">
        <v>36360.61</v>
      </c>
      <c r="AL423" s="14">
        <v>36919.14</v>
      </c>
      <c r="AM423" s="14">
        <v>39840.589999999997</v>
      </c>
      <c r="AN423" s="14">
        <v>43224.82</v>
      </c>
      <c r="AO423" s="14">
        <v>46651.21</v>
      </c>
      <c r="AP423" s="14">
        <v>48661.02</v>
      </c>
      <c r="AQ423" s="14">
        <v>50281.16</v>
      </c>
      <c r="AR423" s="14">
        <v>52115.02</v>
      </c>
      <c r="AS423" s="14">
        <v>53156.58</v>
      </c>
      <c r="AT423" s="14">
        <v>53777.1</v>
      </c>
      <c r="AU423" s="14">
        <v>54794.93</v>
      </c>
      <c r="AV423" s="14">
        <v>53942.03</v>
      </c>
      <c r="AW423" s="14">
        <v>53303.59</v>
      </c>
      <c r="AX423" s="14">
        <v>51630.35</v>
      </c>
      <c r="AY423" s="14">
        <v>49629.11</v>
      </c>
      <c r="AZ423" s="14">
        <v>46615.72</v>
      </c>
      <c r="BA423" s="14">
        <v>45298.12</v>
      </c>
      <c r="BB423" s="14">
        <v>45260.33</v>
      </c>
      <c r="BC423" s="14">
        <v>43216.2</v>
      </c>
      <c r="BD423" s="14">
        <v>40458.28</v>
      </c>
      <c r="BE423" s="14">
        <v>38640.800000000003</v>
      </c>
      <c r="BF423" s="14">
        <v>49296.13</v>
      </c>
      <c r="BG423" s="14">
        <v>67.088710000000006</v>
      </c>
      <c r="BH423" s="14">
        <v>65.975809999999996</v>
      </c>
      <c r="BI423" s="14">
        <v>65.161289999999994</v>
      </c>
      <c r="BJ423" s="14">
        <v>64.044359999999998</v>
      </c>
      <c r="BK423" s="14">
        <v>63.25806</v>
      </c>
      <c r="BL423" s="14">
        <v>63.080649999999999</v>
      </c>
      <c r="BM423" s="14">
        <v>63.141129999999997</v>
      </c>
      <c r="BN423" s="14">
        <v>64.995959999999997</v>
      </c>
      <c r="BO423" s="14">
        <v>67.649190000000004</v>
      </c>
      <c r="BP423" s="14">
        <v>70.931449999999998</v>
      </c>
      <c r="BQ423" s="14">
        <v>74.592740000000006</v>
      </c>
      <c r="BR423" s="14">
        <v>77.653229999999994</v>
      </c>
      <c r="BS423" s="14">
        <v>80.50806</v>
      </c>
      <c r="BT423" s="14">
        <v>83.112899999999996</v>
      </c>
      <c r="BU423" s="14">
        <v>83.903229999999994</v>
      </c>
      <c r="BV423" s="14">
        <v>83.193550000000002</v>
      </c>
      <c r="BW423" s="14">
        <v>82.36694</v>
      </c>
      <c r="BX423" s="14">
        <v>81.5</v>
      </c>
      <c r="BY423" s="14">
        <v>80.13306</v>
      </c>
      <c r="BZ423" s="14">
        <v>77.137100000000004</v>
      </c>
      <c r="CA423" s="14">
        <v>73.620959999999997</v>
      </c>
      <c r="CB423" s="14">
        <v>71.729839999999996</v>
      </c>
      <c r="CC423" s="14">
        <v>70.060490000000001</v>
      </c>
      <c r="CD423" s="14">
        <v>68.770160000000004</v>
      </c>
      <c r="CE423" s="14">
        <v>817832.8</v>
      </c>
      <c r="CF423" s="14">
        <v>773117.8</v>
      </c>
      <c r="CG423" s="14">
        <v>725085.8</v>
      </c>
      <c r="CH423" s="14">
        <v>699386.2</v>
      </c>
      <c r="CI423" s="14">
        <v>463226.1</v>
      </c>
      <c r="CJ423" s="14">
        <v>290529.90000000002</v>
      </c>
      <c r="CK423" s="14">
        <v>269146.5</v>
      </c>
      <c r="CL423" s="14">
        <v>221369</v>
      </c>
      <c r="CM423" s="14">
        <v>317608</v>
      </c>
      <c r="CN423" s="14">
        <v>764881.8</v>
      </c>
      <c r="CO423" s="14">
        <v>1016158</v>
      </c>
      <c r="CP423" s="14">
        <v>1365367</v>
      </c>
      <c r="CQ423" s="14">
        <v>1604892</v>
      </c>
      <c r="CR423" s="14">
        <v>1696932</v>
      </c>
      <c r="CS423" s="14">
        <v>1801390</v>
      </c>
      <c r="CT423" s="14">
        <v>1939317</v>
      </c>
      <c r="CU423" s="14">
        <v>1935692</v>
      </c>
      <c r="CV423" s="14">
        <v>2080846</v>
      </c>
      <c r="CW423" s="14">
        <v>1838128</v>
      </c>
      <c r="CX423" s="14">
        <v>1349794</v>
      </c>
      <c r="CY423" s="14">
        <v>1280869</v>
      </c>
      <c r="CZ423" s="14">
        <v>1312343</v>
      </c>
      <c r="DA423" s="14">
        <v>1324953</v>
      </c>
      <c r="DB423" s="14">
        <v>1425865</v>
      </c>
      <c r="DC423" s="14">
        <v>1757722</v>
      </c>
      <c r="DD423" s="14">
        <v>17</v>
      </c>
      <c r="DE423" s="14">
        <v>19</v>
      </c>
      <c r="DF423" s="27">
        <f t="shared" ca="1" si="6"/>
        <v>10982.153333333326</v>
      </c>
      <c r="DG423" s="14">
        <v>0</v>
      </c>
      <c r="DH423" s="14"/>
      <c r="DI423" s="14"/>
      <c r="DJ423" s="14"/>
      <c r="DK423" s="14"/>
      <c r="DL423" s="14"/>
      <c r="DM423" s="14"/>
      <c r="DN423" s="14"/>
      <c r="DO423" s="14"/>
      <c r="DP423" s="14"/>
      <c r="DQ423" s="14"/>
      <c r="DR423" s="14"/>
      <c r="DS423" s="14"/>
      <c r="DT423" s="14"/>
      <c r="DU423" s="14"/>
      <c r="DV423" s="14"/>
      <c r="DW423" s="14"/>
      <c r="DX423" s="14"/>
      <c r="DY423" s="14"/>
      <c r="DZ423" s="14"/>
      <c r="EA423" s="14"/>
    </row>
    <row r="424" spans="1:131" x14ac:dyDescent="0.25">
      <c r="A424" s="14" t="s">
        <v>64</v>
      </c>
      <c r="B424" s="14" t="s">
        <v>63</v>
      </c>
      <c r="C424" s="14" t="s">
        <v>63</v>
      </c>
      <c r="D424" s="14" t="s">
        <v>63</v>
      </c>
      <c r="E424" s="14" t="s">
        <v>107</v>
      </c>
      <c r="F424" s="14" t="s">
        <v>63</v>
      </c>
      <c r="G424" s="14" t="s">
        <v>191</v>
      </c>
      <c r="H424" s="1">
        <v>42213</v>
      </c>
      <c r="I424" s="14">
        <v>56587.82</v>
      </c>
      <c r="J424" s="14">
        <v>55519.22</v>
      </c>
      <c r="K424" s="14">
        <v>54035.1</v>
      </c>
      <c r="L424" s="14">
        <v>52827.48</v>
      </c>
      <c r="M424" s="14">
        <v>53793.760000000002</v>
      </c>
      <c r="N424" s="14">
        <v>58271.33</v>
      </c>
      <c r="O424" s="14">
        <v>62630.04</v>
      </c>
      <c r="P424" s="14">
        <v>66188.740000000005</v>
      </c>
      <c r="Q424" s="14">
        <v>70264.67</v>
      </c>
      <c r="R424" s="14">
        <v>74786.080000000002</v>
      </c>
      <c r="S424" s="14">
        <v>78844.89</v>
      </c>
      <c r="T424" s="14">
        <v>80309.3</v>
      </c>
      <c r="U424" s="14">
        <v>80892.84</v>
      </c>
      <c r="V424" s="14">
        <v>80767.31</v>
      </c>
      <c r="W424" s="14">
        <v>75431.899999999994</v>
      </c>
      <c r="X424" s="14">
        <v>65818.73</v>
      </c>
      <c r="Y424" s="14">
        <v>65393.79</v>
      </c>
      <c r="Z424" s="14">
        <v>62855.77</v>
      </c>
      <c r="AA424" s="14">
        <v>61320.92</v>
      </c>
      <c r="AB424" s="14">
        <v>67089.649999999994</v>
      </c>
      <c r="AC424" s="14">
        <v>67323.03</v>
      </c>
      <c r="AD424" s="14">
        <v>64873.45</v>
      </c>
      <c r="AE424" s="14">
        <v>61526.33</v>
      </c>
      <c r="AF424" s="14">
        <v>57630.16</v>
      </c>
      <c r="AG424" s="14">
        <v>63847.3</v>
      </c>
      <c r="AH424" s="14">
        <v>56624.26</v>
      </c>
      <c r="AI424" s="14">
        <v>55349.279999999999</v>
      </c>
      <c r="AJ424" s="14">
        <v>54279.03</v>
      </c>
      <c r="AK424" s="14">
        <v>53617.79</v>
      </c>
      <c r="AL424" s="14">
        <v>54707.71</v>
      </c>
      <c r="AM424" s="14">
        <v>58691.08</v>
      </c>
      <c r="AN424" s="14">
        <v>62565.87</v>
      </c>
      <c r="AO424" s="14">
        <v>66180.47</v>
      </c>
      <c r="AP424" s="14">
        <v>70035.83</v>
      </c>
      <c r="AQ424" s="14">
        <v>73858.41</v>
      </c>
      <c r="AR424" s="14">
        <v>77187.960000000006</v>
      </c>
      <c r="AS424" s="14">
        <v>79348.740000000005</v>
      </c>
      <c r="AT424" s="14">
        <v>79625.440000000002</v>
      </c>
      <c r="AU424" s="14">
        <v>80663.17</v>
      </c>
      <c r="AV424" s="14">
        <v>78830.570000000007</v>
      </c>
      <c r="AW424" s="14">
        <v>78218.31</v>
      </c>
      <c r="AX424" s="14">
        <v>77512.97</v>
      </c>
      <c r="AY424" s="14">
        <v>74205.73</v>
      </c>
      <c r="AZ424" s="14">
        <v>70787.839999999997</v>
      </c>
      <c r="BA424" s="14">
        <v>68839.48</v>
      </c>
      <c r="BB424" s="14">
        <v>67130.87</v>
      </c>
      <c r="BC424" s="14">
        <v>64809.63</v>
      </c>
      <c r="BD424" s="14">
        <v>61700.43</v>
      </c>
      <c r="BE424" s="14">
        <v>58255.66</v>
      </c>
      <c r="BF424" s="14">
        <v>75190.69</v>
      </c>
      <c r="BG424" s="14">
        <v>69.054280000000006</v>
      </c>
      <c r="BH424" s="14">
        <v>67.974289999999996</v>
      </c>
      <c r="BI424" s="14">
        <v>66.237139999999997</v>
      </c>
      <c r="BJ424" s="14">
        <v>65.18571</v>
      </c>
      <c r="BK424" s="14">
        <v>63.96</v>
      </c>
      <c r="BL424" s="14">
        <v>63.205719999999999</v>
      </c>
      <c r="BM424" s="14">
        <v>63.545720000000003</v>
      </c>
      <c r="BN424" s="14">
        <v>67.202860000000001</v>
      </c>
      <c r="BO424" s="14">
        <v>71.574290000000005</v>
      </c>
      <c r="BP424" s="14">
        <v>76.262860000000003</v>
      </c>
      <c r="BQ424" s="14">
        <v>80.565709999999996</v>
      </c>
      <c r="BR424" s="14">
        <v>84.951430000000002</v>
      </c>
      <c r="BS424" s="14">
        <v>88.594279999999998</v>
      </c>
      <c r="BT424" s="14">
        <v>91.277150000000006</v>
      </c>
      <c r="BU424" s="14">
        <v>92.725719999999995</v>
      </c>
      <c r="BV424" s="14">
        <v>93.53143</v>
      </c>
      <c r="BW424" s="14">
        <v>93.348569999999995</v>
      </c>
      <c r="BX424" s="14">
        <v>92.56</v>
      </c>
      <c r="BY424" s="14">
        <v>90.714290000000005</v>
      </c>
      <c r="BZ424" s="14">
        <v>87.088570000000004</v>
      </c>
      <c r="CA424" s="14">
        <v>82.64</v>
      </c>
      <c r="CB424" s="14">
        <v>79</v>
      </c>
      <c r="CC424" s="14">
        <v>76.728570000000005</v>
      </c>
      <c r="CD424" s="14">
        <v>75.137150000000005</v>
      </c>
      <c r="CE424" s="14">
        <v>207007.2</v>
      </c>
      <c r="CF424" s="14">
        <v>182653.3</v>
      </c>
      <c r="CG424" s="14">
        <v>169795.9</v>
      </c>
      <c r="CH424" s="14">
        <v>152673.70000000001</v>
      </c>
      <c r="CI424" s="14">
        <v>111437.9</v>
      </c>
      <c r="CJ424" s="14">
        <v>62096.45</v>
      </c>
      <c r="CK424" s="14">
        <v>53040.02</v>
      </c>
      <c r="CL424" s="14">
        <v>49891.34</v>
      </c>
      <c r="CM424" s="14">
        <v>68313.91</v>
      </c>
      <c r="CN424" s="14">
        <v>128974</v>
      </c>
      <c r="CO424" s="14">
        <v>180807.3</v>
      </c>
      <c r="CP424" s="14">
        <v>236814.9</v>
      </c>
      <c r="CQ424" s="14">
        <v>272467.90000000002</v>
      </c>
      <c r="CR424" s="14">
        <v>294697.7</v>
      </c>
      <c r="CS424" s="14">
        <v>308523.5</v>
      </c>
      <c r="CT424" s="14">
        <v>338982</v>
      </c>
      <c r="CU424" s="14">
        <v>344299.7</v>
      </c>
      <c r="CV424" s="14">
        <v>359033.3</v>
      </c>
      <c r="CW424" s="14">
        <v>341254.8</v>
      </c>
      <c r="CX424" s="14">
        <v>285173.8</v>
      </c>
      <c r="CY424" s="14">
        <v>270024.09999999998</v>
      </c>
      <c r="CZ424" s="14">
        <v>273735.59999999998</v>
      </c>
      <c r="DA424" s="14">
        <v>278699.7</v>
      </c>
      <c r="DB424" s="14">
        <v>289211</v>
      </c>
      <c r="DC424" s="14">
        <v>295898.59999999998</v>
      </c>
      <c r="DD424" s="14">
        <v>16</v>
      </c>
      <c r="DE424" s="14">
        <v>19</v>
      </c>
      <c r="DF424" s="27">
        <f t="shared" ca="1" si="6"/>
        <v>13344.592500000013</v>
      </c>
      <c r="DG424" s="14">
        <v>0</v>
      </c>
      <c r="DH424" s="14"/>
      <c r="DI424" s="14"/>
      <c r="DJ424" s="14"/>
      <c r="DK424" s="14"/>
      <c r="DL424" s="14"/>
      <c r="DM424" s="14"/>
      <c r="DN424" s="14"/>
      <c r="DO424" s="14"/>
      <c r="DP424" s="14"/>
      <c r="DQ424" s="14"/>
      <c r="DR424" s="14"/>
      <c r="DS424" s="14"/>
      <c r="DT424" s="14"/>
      <c r="DU424" s="14"/>
      <c r="DV424" s="14"/>
      <c r="DW424" s="14"/>
      <c r="DX424" s="14"/>
      <c r="DY424" s="14"/>
      <c r="DZ424" s="14"/>
      <c r="EA424" s="14"/>
    </row>
    <row r="425" spans="1:131" x14ac:dyDescent="0.25">
      <c r="A425" s="14" t="s">
        <v>64</v>
      </c>
      <c r="B425" s="14" t="s">
        <v>63</v>
      </c>
      <c r="C425" s="14" t="s">
        <v>63</v>
      </c>
      <c r="D425" s="14" t="s">
        <v>63</v>
      </c>
      <c r="E425" s="14" t="s">
        <v>107</v>
      </c>
      <c r="F425" s="14" t="s">
        <v>63</v>
      </c>
      <c r="G425" s="14" t="s">
        <v>191</v>
      </c>
      <c r="H425" s="1">
        <v>42214</v>
      </c>
      <c r="I425" s="14">
        <v>55273.04</v>
      </c>
      <c r="J425" s="14">
        <v>54267.17</v>
      </c>
      <c r="K425" s="14">
        <v>52767.12</v>
      </c>
      <c r="L425" s="14">
        <v>52666.46</v>
      </c>
      <c r="M425" s="14">
        <v>53890.81</v>
      </c>
      <c r="N425" s="14">
        <v>56567.62</v>
      </c>
      <c r="O425" s="14">
        <v>62204.25</v>
      </c>
      <c r="P425" s="14">
        <v>67755.88</v>
      </c>
      <c r="Q425" s="14">
        <v>70212.23</v>
      </c>
      <c r="R425" s="14">
        <v>75053.14</v>
      </c>
      <c r="S425" s="14">
        <v>78693.55</v>
      </c>
      <c r="T425" s="14">
        <v>79571.44</v>
      </c>
      <c r="U425" s="14">
        <v>79925.27</v>
      </c>
      <c r="V425" s="14">
        <v>80599.490000000005</v>
      </c>
      <c r="W425" s="14">
        <v>76387.73</v>
      </c>
      <c r="X425" s="14">
        <v>66036.73</v>
      </c>
      <c r="Y425" s="14">
        <v>64876.43</v>
      </c>
      <c r="Z425" s="14">
        <v>62734.1</v>
      </c>
      <c r="AA425" s="14">
        <v>61494.22</v>
      </c>
      <c r="AB425" s="14">
        <v>68435.740000000005</v>
      </c>
      <c r="AC425" s="14">
        <v>68303</v>
      </c>
      <c r="AD425" s="14">
        <v>64747.99</v>
      </c>
      <c r="AE425" s="14">
        <v>61704.15</v>
      </c>
      <c r="AF425" s="14">
        <v>58194.15</v>
      </c>
      <c r="AG425" s="14">
        <v>63785.37</v>
      </c>
      <c r="AH425" s="14">
        <v>55651.360000000001</v>
      </c>
      <c r="AI425" s="14">
        <v>54553.25</v>
      </c>
      <c r="AJ425" s="14">
        <v>53265.25</v>
      </c>
      <c r="AK425" s="14">
        <v>53539.33</v>
      </c>
      <c r="AL425" s="14">
        <v>54748.95</v>
      </c>
      <c r="AM425" s="14">
        <v>56819.38</v>
      </c>
      <c r="AN425" s="14">
        <v>61919.3</v>
      </c>
      <c r="AO425" s="14">
        <v>67779.89</v>
      </c>
      <c r="AP425" s="14">
        <v>70094.05</v>
      </c>
      <c r="AQ425" s="14">
        <v>74207.679999999993</v>
      </c>
      <c r="AR425" s="14">
        <v>77405.66</v>
      </c>
      <c r="AS425" s="14">
        <v>78874.77</v>
      </c>
      <c r="AT425" s="14">
        <v>79183.48</v>
      </c>
      <c r="AU425" s="14">
        <v>80875.31</v>
      </c>
      <c r="AV425" s="14">
        <v>80442.600000000006</v>
      </c>
      <c r="AW425" s="14">
        <v>78996.899999999994</v>
      </c>
      <c r="AX425" s="14">
        <v>77378.8</v>
      </c>
      <c r="AY425" s="14">
        <v>74915.34</v>
      </c>
      <c r="AZ425" s="14">
        <v>71825.3</v>
      </c>
      <c r="BA425" s="14">
        <v>70776.27</v>
      </c>
      <c r="BB425" s="14">
        <v>68844.41</v>
      </c>
      <c r="BC425" s="14">
        <v>65441.56</v>
      </c>
      <c r="BD425" s="14">
        <v>62483.29</v>
      </c>
      <c r="BE425" s="14">
        <v>59477.08</v>
      </c>
      <c r="BF425" s="14">
        <v>75760.3</v>
      </c>
      <c r="BG425" s="14">
        <v>73.144970000000001</v>
      </c>
      <c r="BH425" s="14">
        <v>71.502960000000002</v>
      </c>
      <c r="BI425" s="14">
        <v>70.233729999999994</v>
      </c>
      <c r="BJ425" s="14">
        <v>69.142009999999999</v>
      </c>
      <c r="BK425" s="14">
        <v>67.381659999999997</v>
      </c>
      <c r="BL425" s="14">
        <v>66.115390000000005</v>
      </c>
      <c r="BM425" s="14">
        <v>66.136089999999996</v>
      </c>
      <c r="BN425" s="14">
        <v>68.857990000000001</v>
      </c>
      <c r="BO425" s="14">
        <v>72.603549999999998</v>
      </c>
      <c r="BP425" s="14">
        <v>76.668639999999996</v>
      </c>
      <c r="BQ425" s="14">
        <v>81.011830000000003</v>
      </c>
      <c r="BR425" s="14">
        <v>85.186390000000003</v>
      </c>
      <c r="BS425" s="14">
        <v>87.78107</v>
      </c>
      <c r="BT425" s="14">
        <v>90.396450000000002</v>
      </c>
      <c r="BU425" s="14">
        <v>91.902370000000005</v>
      </c>
      <c r="BV425" s="14">
        <v>92.153850000000006</v>
      </c>
      <c r="BW425" s="14">
        <v>91.896450000000002</v>
      </c>
      <c r="BX425" s="14">
        <v>90.298810000000003</v>
      </c>
      <c r="BY425" s="14">
        <v>87.979290000000006</v>
      </c>
      <c r="BZ425" s="14">
        <v>84.21893</v>
      </c>
      <c r="CA425" s="14">
        <v>79.748519999999999</v>
      </c>
      <c r="CB425" s="14">
        <v>76.417159999999996</v>
      </c>
      <c r="CC425" s="14">
        <v>73.674549999999996</v>
      </c>
      <c r="CD425" s="14">
        <v>72.133129999999994</v>
      </c>
      <c r="CE425" s="14">
        <v>210066.8</v>
      </c>
      <c r="CF425" s="14">
        <v>200943.6</v>
      </c>
      <c r="CG425" s="14">
        <v>178905.9</v>
      </c>
      <c r="CH425" s="14">
        <v>163470.6</v>
      </c>
      <c r="CI425" s="14">
        <v>108240.6</v>
      </c>
      <c r="CJ425" s="14">
        <v>63132.61</v>
      </c>
      <c r="CK425" s="14">
        <v>53668.46</v>
      </c>
      <c r="CL425" s="14">
        <v>49945.82</v>
      </c>
      <c r="CM425" s="14">
        <v>70730.490000000005</v>
      </c>
      <c r="CN425" s="14">
        <v>134477</v>
      </c>
      <c r="CO425" s="14">
        <v>188834.1</v>
      </c>
      <c r="CP425" s="14">
        <v>242467.7</v>
      </c>
      <c r="CQ425" s="14">
        <v>279683.20000000001</v>
      </c>
      <c r="CR425" s="14">
        <v>299608</v>
      </c>
      <c r="CS425" s="14">
        <v>314255.8</v>
      </c>
      <c r="CT425" s="14">
        <v>346334.8</v>
      </c>
      <c r="CU425" s="14">
        <v>355812</v>
      </c>
      <c r="CV425" s="14">
        <v>373498.5</v>
      </c>
      <c r="CW425" s="14">
        <v>356210.4</v>
      </c>
      <c r="CX425" s="14">
        <v>300296.7</v>
      </c>
      <c r="CY425" s="14">
        <v>284365.90000000002</v>
      </c>
      <c r="CZ425" s="14">
        <v>287059.40000000002</v>
      </c>
      <c r="DA425" s="14">
        <v>288519</v>
      </c>
      <c r="DB425" s="14">
        <v>294470.09999999998</v>
      </c>
      <c r="DC425" s="14">
        <v>307888.2</v>
      </c>
      <c r="DD425" s="14">
        <v>16</v>
      </c>
      <c r="DE425" s="14">
        <v>19</v>
      </c>
      <c r="DF425" s="27">
        <f t="shared" ca="1" si="6"/>
        <v>14148.04</v>
      </c>
      <c r="DG425" s="14">
        <v>0</v>
      </c>
      <c r="DH425" s="14"/>
      <c r="DI425" s="14"/>
      <c r="DJ425" s="14"/>
      <c r="DK425" s="14"/>
      <c r="DL425" s="14"/>
      <c r="DM425" s="14"/>
      <c r="DN425" s="14"/>
      <c r="DO425" s="14"/>
      <c r="DP425" s="14"/>
      <c r="DQ425" s="14"/>
      <c r="DR425" s="14"/>
      <c r="DS425" s="14"/>
      <c r="DT425" s="14"/>
      <c r="DU425" s="14"/>
      <c r="DV425" s="14"/>
      <c r="DW425" s="14"/>
      <c r="DX425" s="14"/>
      <c r="DY425" s="14"/>
      <c r="DZ425" s="14"/>
      <c r="EA425" s="14"/>
    </row>
    <row r="426" spans="1:131" x14ac:dyDescent="0.25">
      <c r="A426" s="14" t="s">
        <v>64</v>
      </c>
      <c r="B426" s="14" t="s">
        <v>63</v>
      </c>
      <c r="C426" s="14" t="s">
        <v>63</v>
      </c>
      <c r="D426" s="14" t="s">
        <v>63</v>
      </c>
      <c r="E426" s="14" t="s">
        <v>107</v>
      </c>
      <c r="F426" s="14" t="s">
        <v>63</v>
      </c>
      <c r="G426" s="14" t="s">
        <v>191</v>
      </c>
      <c r="H426" s="1">
        <v>42215</v>
      </c>
      <c r="I426" s="14">
        <v>58402.36</v>
      </c>
      <c r="J426" s="14">
        <v>57058.66</v>
      </c>
      <c r="K426" s="14">
        <v>55297.14</v>
      </c>
      <c r="L426" s="14">
        <v>54915.39</v>
      </c>
      <c r="M426" s="14">
        <v>56067.54</v>
      </c>
      <c r="N426" s="14">
        <v>59779.6</v>
      </c>
      <c r="O426" s="14">
        <v>64238.2</v>
      </c>
      <c r="P426" s="14">
        <v>68879.86</v>
      </c>
      <c r="Q426" s="14">
        <v>72025.39</v>
      </c>
      <c r="R426" s="14">
        <v>76352.320000000007</v>
      </c>
      <c r="S426" s="14">
        <v>79812.179999999993</v>
      </c>
      <c r="T426" s="14">
        <v>81950.350000000006</v>
      </c>
      <c r="U426" s="14">
        <v>82762.679999999993</v>
      </c>
      <c r="V426" s="14">
        <v>82490.2</v>
      </c>
      <c r="W426" s="14">
        <v>78829.929999999993</v>
      </c>
      <c r="X426" s="14">
        <v>71162.98</v>
      </c>
      <c r="Y426" s="14">
        <v>68452.63</v>
      </c>
      <c r="Z426" s="14">
        <v>66472.12</v>
      </c>
      <c r="AA426" s="14">
        <v>65048.81</v>
      </c>
      <c r="AB426" s="14">
        <v>69947.66</v>
      </c>
      <c r="AC426" s="14">
        <v>70594.64</v>
      </c>
      <c r="AD426" s="14">
        <v>67808.67</v>
      </c>
      <c r="AE426" s="14">
        <v>64560.73</v>
      </c>
      <c r="AF426" s="14">
        <v>59169.36</v>
      </c>
      <c r="AG426" s="14">
        <v>67784.14</v>
      </c>
      <c r="AH426" s="14">
        <v>58321.59</v>
      </c>
      <c r="AI426" s="14">
        <v>56855.53</v>
      </c>
      <c r="AJ426" s="14">
        <v>55476.38</v>
      </c>
      <c r="AK426" s="14">
        <v>55570.19</v>
      </c>
      <c r="AL426" s="14">
        <v>56851.74</v>
      </c>
      <c r="AM426" s="14">
        <v>60115.66</v>
      </c>
      <c r="AN426" s="14">
        <v>63944.480000000003</v>
      </c>
      <c r="AO426" s="14">
        <v>68856.5</v>
      </c>
      <c r="AP426" s="14">
        <v>72012.03</v>
      </c>
      <c r="AQ426" s="14">
        <v>75692.39</v>
      </c>
      <c r="AR426" s="14">
        <v>78384.81</v>
      </c>
      <c r="AS426" s="14">
        <v>81347.45</v>
      </c>
      <c r="AT426" s="14">
        <v>82289.95</v>
      </c>
      <c r="AU426" s="14">
        <v>82682.52</v>
      </c>
      <c r="AV426" s="14">
        <v>82437.460000000006</v>
      </c>
      <c r="AW426" s="14">
        <v>83659.06</v>
      </c>
      <c r="AX426" s="14">
        <v>80778.39</v>
      </c>
      <c r="AY426" s="14">
        <v>78434.990000000005</v>
      </c>
      <c r="AZ426" s="14">
        <v>75363.710000000006</v>
      </c>
      <c r="BA426" s="14">
        <v>72377.119999999995</v>
      </c>
      <c r="BB426" s="14">
        <v>70843.28</v>
      </c>
      <c r="BC426" s="14">
        <v>68154.23</v>
      </c>
      <c r="BD426" s="14">
        <v>64901.38</v>
      </c>
      <c r="BE426" s="14">
        <v>59936.72</v>
      </c>
      <c r="BF426" s="14">
        <v>79578.38</v>
      </c>
      <c r="BG426" s="14">
        <v>70.974580000000003</v>
      </c>
      <c r="BH426" s="14">
        <v>70.152540000000002</v>
      </c>
      <c r="BI426" s="14">
        <v>69.296610000000001</v>
      </c>
      <c r="BJ426" s="14">
        <v>68.00282</v>
      </c>
      <c r="BK426" s="14">
        <v>67.265529999999998</v>
      </c>
      <c r="BL426" s="14">
        <v>66.604519999999994</v>
      </c>
      <c r="BM426" s="14">
        <v>66.279660000000007</v>
      </c>
      <c r="BN426" s="14">
        <v>67.211860000000001</v>
      </c>
      <c r="BO426" s="14">
        <v>69.49718</v>
      </c>
      <c r="BP426" s="14">
        <v>72.514120000000005</v>
      </c>
      <c r="BQ426" s="14">
        <v>75.652540000000002</v>
      </c>
      <c r="BR426" s="14">
        <v>79.177959999999999</v>
      </c>
      <c r="BS426" s="14">
        <v>82.347459999999998</v>
      </c>
      <c r="BT426" s="14">
        <v>84.853099999999998</v>
      </c>
      <c r="BU426" s="14">
        <v>86.412430000000001</v>
      </c>
      <c r="BV426" s="14">
        <v>87.336160000000007</v>
      </c>
      <c r="BW426" s="14">
        <v>87.370059999999995</v>
      </c>
      <c r="BX426" s="14">
        <v>86.141239999999996</v>
      </c>
      <c r="BY426" s="14">
        <v>83.627120000000005</v>
      </c>
      <c r="BZ426" s="14">
        <v>79.711860000000001</v>
      </c>
      <c r="CA426" s="14">
        <v>76.751410000000007</v>
      </c>
      <c r="CB426" s="14">
        <v>74.731639999999999</v>
      </c>
      <c r="CC426" s="14">
        <v>73.180790000000002</v>
      </c>
      <c r="CD426" s="14">
        <v>72.132769999999994</v>
      </c>
      <c r="CE426" s="14">
        <v>207518.5</v>
      </c>
      <c r="CF426" s="14">
        <v>187048.6</v>
      </c>
      <c r="CG426" s="14">
        <v>170565.8</v>
      </c>
      <c r="CH426" s="14">
        <v>163188.1</v>
      </c>
      <c r="CI426" s="14">
        <v>114917.6</v>
      </c>
      <c r="CJ426" s="14">
        <v>63433.11</v>
      </c>
      <c r="CK426" s="14">
        <v>53844.68</v>
      </c>
      <c r="CL426" s="14">
        <v>52027.95</v>
      </c>
      <c r="CM426" s="14">
        <v>73167.789999999994</v>
      </c>
      <c r="CN426" s="14">
        <v>133704.29999999999</v>
      </c>
      <c r="CO426" s="14">
        <v>189802</v>
      </c>
      <c r="CP426" s="14">
        <v>248799.6</v>
      </c>
      <c r="CQ426" s="14">
        <v>284919.40000000002</v>
      </c>
      <c r="CR426" s="14">
        <v>308153.7</v>
      </c>
      <c r="CS426" s="14">
        <v>321841.40000000002</v>
      </c>
      <c r="CT426" s="14">
        <v>355896.2</v>
      </c>
      <c r="CU426" s="14">
        <v>360522.6</v>
      </c>
      <c r="CV426" s="14">
        <v>375399.8</v>
      </c>
      <c r="CW426" s="14">
        <v>350753.3</v>
      </c>
      <c r="CX426" s="14">
        <v>295109.7</v>
      </c>
      <c r="CY426" s="14">
        <v>279130.90000000002</v>
      </c>
      <c r="CZ426" s="14">
        <v>285381.7</v>
      </c>
      <c r="DA426" s="14">
        <v>290275.3</v>
      </c>
      <c r="DB426" s="14">
        <v>298525.40000000002</v>
      </c>
      <c r="DC426" s="14">
        <v>309338.7</v>
      </c>
      <c r="DD426" s="14">
        <v>16</v>
      </c>
      <c r="DE426" s="14">
        <v>19</v>
      </c>
      <c r="DF426" s="27">
        <f t="shared" ca="1" si="6"/>
        <v>13543.340000000011</v>
      </c>
      <c r="DG426" s="14">
        <v>0</v>
      </c>
      <c r="DH426" s="14"/>
      <c r="DI426" s="14"/>
      <c r="DJ426" s="14"/>
      <c r="DK426" s="14"/>
      <c r="DL426" s="14"/>
      <c r="DM426" s="14"/>
      <c r="DN426" s="14"/>
      <c r="DO426" s="14"/>
      <c r="DP426" s="14"/>
      <c r="DQ426" s="14"/>
      <c r="DR426" s="14"/>
      <c r="DS426" s="14"/>
      <c r="DT426" s="14"/>
      <c r="DU426" s="14"/>
      <c r="DV426" s="14"/>
      <c r="DW426" s="14"/>
      <c r="DX426" s="14"/>
      <c r="DY426" s="14"/>
      <c r="DZ426" s="14"/>
      <c r="EA426" s="14"/>
    </row>
    <row r="427" spans="1:131" x14ac:dyDescent="0.25">
      <c r="A427" s="14" t="s">
        <v>64</v>
      </c>
      <c r="B427" s="14" t="s">
        <v>63</v>
      </c>
      <c r="C427" s="14" t="s">
        <v>63</v>
      </c>
      <c r="D427" s="14" t="s">
        <v>63</v>
      </c>
      <c r="E427" s="14" t="s">
        <v>107</v>
      </c>
      <c r="F427" s="14" t="s">
        <v>63</v>
      </c>
      <c r="G427" s="14" t="s">
        <v>191</v>
      </c>
      <c r="H427" s="1">
        <v>42233</v>
      </c>
      <c r="I427" s="14">
        <v>71406.11</v>
      </c>
      <c r="J427" s="14">
        <v>70964.06</v>
      </c>
      <c r="K427" s="14">
        <v>69897.820000000007</v>
      </c>
      <c r="L427" s="14">
        <v>69722.929999999993</v>
      </c>
      <c r="M427" s="14">
        <v>70654.2</v>
      </c>
      <c r="N427" s="14">
        <v>75876.47</v>
      </c>
      <c r="O427" s="14">
        <v>81113.929999999993</v>
      </c>
      <c r="P427" s="14">
        <v>86884.46</v>
      </c>
      <c r="Q427" s="14">
        <v>94447.11</v>
      </c>
      <c r="R427" s="14">
        <v>99059.74</v>
      </c>
      <c r="S427" s="14">
        <v>103124.4</v>
      </c>
      <c r="T427" s="14">
        <v>104774.8</v>
      </c>
      <c r="U427" s="14">
        <v>107329.5</v>
      </c>
      <c r="V427" s="14">
        <v>105397.5</v>
      </c>
      <c r="W427" s="14">
        <v>95958.71</v>
      </c>
      <c r="X427" s="14">
        <v>87996.66</v>
      </c>
      <c r="Y427" s="14">
        <v>85198.73</v>
      </c>
      <c r="Z427" s="14">
        <v>81663.960000000006</v>
      </c>
      <c r="AA427" s="14">
        <v>79720.66</v>
      </c>
      <c r="AB427" s="14">
        <v>87430.1</v>
      </c>
      <c r="AC427" s="14">
        <v>90947.82</v>
      </c>
      <c r="AD427" s="14">
        <v>88616.97</v>
      </c>
      <c r="AE427" s="14">
        <v>86313.81</v>
      </c>
      <c r="AF427" s="14">
        <v>83191.87</v>
      </c>
      <c r="AG427" s="14">
        <v>83645</v>
      </c>
      <c r="AH427" s="14">
        <v>71451.34</v>
      </c>
      <c r="AI427" s="14">
        <v>70817.460000000006</v>
      </c>
      <c r="AJ427" s="14">
        <v>70004.14</v>
      </c>
      <c r="AK427" s="14">
        <v>70157.81</v>
      </c>
      <c r="AL427" s="14">
        <v>71225.13</v>
      </c>
      <c r="AM427" s="14">
        <v>76289.86</v>
      </c>
      <c r="AN427" s="14">
        <v>80891.27</v>
      </c>
      <c r="AO427" s="14">
        <v>86761.08</v>
      </c>
      <c r="AP427" s="14">
        <v>94538.53</v>
      </c>
      <c r="AQ427" s="14">
        <v>98321.919999999998</v>
      </c>
      <c r="AR427" s="14">
        <v>102002</v>
      </c>
      <c r="AS427" s="14">
        <v>103926.5</v>
      </c>
      <c r="AT427" s="14">
        <v>106473.8</v>
      </c>
      <c r="AU427" s="14">
        <v>107209.2</v>
      </c>
      <c r="AV427" s="14">
        <v>106922.4</v>
      </c>
      <c r="AW427" s="14">
        <v>110689.4</v>
      </c>
      <c r="AX427" s="14">
        <v>107718.8</v>
      </c>
      <c r="AY427" s="14">
        <v>103692.9</v>
      </c>
      <c r="AZ427" s="14">
        <v>99298.04</v>
      </c>
      <c r="BA427" s="14">
        <v>94353.88</v>
      </c>
      <c r="BB427" s="14">
        <v>92689.22</v>
      </c>
      <c r="BC427" s="14">
        <v>89408.77</v>
      </c>
      <c r="BD427" s="14">
        <v>86773.98</v>
      </c>
      <c r="BE427" s="14">
        <v>84185.73</v>
      </c>
      <c r="BF427" s="14">
        <v>105371.2</v>
      </c>
      <c r="BG427" s="14">
        <v>74.674729999999997</v>
      </c>
      <c r="BH427" s="14">
        <v>72.854839999999996</v>
      </c>
      <c r="BI427" s="14">
        <v>71.276880000000006</v>
      </c>
      <c r="BJ427" s="14">
        <v>69.682789999999997</v>
      </c>
      <c r="BK427" s="14">
        <v>68.403229999999994</v>
      </c>
      <c r="BL427" s="14">
        <v>67.206990000000005</v>
      </c>
      <c r="BM427" s="14">
        <v>66.510750000000002</v>
      </c>
      <c r="BN427" s="14">
        <v>68.634410000000003</v>
      </c>
      <c r="BO427" s="14">
        <v>72.626339999999999</v>
      </c>
      <c r="BP427" s="14">
        <v>76.663979999999995</v>
      </c>
      <c r="BQ427" s="14">
        <v>80.927419999999998</v>
      </c>
      <c r="BR427" s="14">
        <v>84.612899999999996</v>
      </c>
      <c r="BS427" s="14">
        <v>87.575270000000003</v>
      </c>
      <c r="BT427" s="14">
        <v>90.209680000000006</v>
      </c>
      <c r="BU427" s="14">
        <v>92.045699999999997</v>
      </c>
      <c r="BV427" s="14">
        <v>92.733869999999996</v>
      </c>
      <c r="BW427" s="14">
        <v>92.271510000000006</v>
      </c>
      <c r="BX427" s="14">
        <v>90.68817</v>
      </c>
      <c r="BY427" s="14">
        <v>87.825270000000003</v>
      </c>
      <c r="BZ427" s="14">
        <v>83.016130000000004</v>
      </c>
      <c r="CA427" s="14">
        <v>78.354839999999996</v>
      </c>
      <c r="CB427" s="14">
        <v>75.064509999999999</v>
      </c>
      <c r="CC427" s="14">
        <v>72.24194</v>
      </c>
      <c r="CD427" s="14">
        <v>70.596770000000006</v>
      </c>
      <c r="CE427" s="14">
        <v>323948.7</v>
      </c>
      <c r="CF427" s="14">
        <v>281590.2</v>
      </c>
      <c r="CG427" s="14">
        <v>252199.1</v>
      </c>
      <c r="CH427" s="14">
        <v>230354</v>
      </c>
      <c r="CI427" s="14">
        <v>172431.1</v>
      </c>
      <c r="CJ427" s="14">
        <v>98684.66</v>
      </c>
      <c r="CK427" s="14">
        <v>75954.320000000007</v>
      </c>
      <c r="CL427" s="14">
        <v>78299.44</v>
      </c>
      <c r="CM427" s="14">
        <v>114429.2</v>
      </c>
      <c r="CN427" s="14">
        <v>193138.7</v>
      </c>
      <c r="CO427" s="14">
        <v>307400.90000000002</v>
      </c>
      <c r="CP427" s="14">
        <v>384727.6</v>
      </c>
      <c r="CQ427" s="14">
        <v>427258.1</v>
      </c>
      <c r="CR427" s="14">
        <v>455396.9</v>
      </c>
      <c r="CS427" s="14">
        <v>461914.4</v>
      </c>
      <c r="CT427" s="14">
        <v>482945</v>
      </c>
      <c r="CU427" s="14">
        <v>463917.5</v>
      </c>
      <c r="CV427" s="14">
        <v>480921.2</v>
      </c>
      <c r="CW427" s="14">
        <v>459187.20000000001</v>
      </c>
      <c r="CX427" s="14">
        <v>441753.8</v>
      </c>
      <c r="CY427" s="14">
        <v>438262.7</v>
      </c>
      <c r="CZ427" s="14">
        <v>425711.4</v>
      </c>
      <c r="DA427" s="14">
        <v>422414.5</v>
      </c>
      <c r="DB427" s="14">
        <v>438460.7</v>
      </c>
      <c r="DC427" s="14">
        <v>401194.8</v>
      </c>
      <c r="DD427" s="14">
        <v>16</v>
      </c>
      <c r="DE427" s="14">
        <v>19</v>
      </c>
      <c r="DF427" s="27">
        <f t="shared" ca="1" si="6"/>
        <v>23610.872499999998</v>
      </c>
      <c r="DG427" s="14">
        <v>0</v>
      </c>
      <c r="DH427" s="14"/>
      <c r="DI427" s="14"/>
      <c r="DJ427" s="14"/>
      <c r="DK427" s="14"/>
      <c r="DL427" s="14"/>
      <c r="DM427" s="14"/>
      <c r="DN427" s="14"/>
      <c r="DO427" s="14"/>
      <c r="DP427" s="14"/>
      <c r="DQ427" s="14"/>
      <c r="DR427" s="14"/>
      <c r="DS427" s="14"/>
      <c r="DT427" s="14"/>
      <c r="DU427" s="14"/>
      <c r="DV427" s="14"/>
      <c r="DW427" s="14"/>
      <c r="DX427" s="14"/>
      <c r="DY427" s="14"/>
      <c r="DZ427" s="14"/>
      <c r="EA427" s="14"/>
    </row>
    <row r="428" spans="1:131" x14ac:dyDescent="0.25">
      <c r="A428" s="14" t="s">
        <v>64</v>
      </c>
      <c r="B428" s="14" t="s">
        <v>63</v>
      </c>
      <c r="C428" s="14" t="s">
        <v>63</v>
      </c>
      <c r="D428" s="14" t="s">
        <v>63</v>
      </c>
      <c r="E428" s="14" t="s">
        <v>107</v>
      </c>
      <c r="F428" s="14" t="s">
        <v>63</v>
      </c>
      <c r="G428" s="14" t="s">
        <v>191</v>
      </c>
      <c r="H428" s="1">
        <v>42234</v>
      </c>
      <c r="I428" s="14">
        <v>84071.99</v>
      </c>
      <c r="J428" s="14">
        <v>83269.73</v>
      </c>
      <c r="K428" s="14">
        <v>81878.23</v>
      </c>
      <c r="L428" s="14">
        <v>82071.83</v>
      </c>
      <c r="M428" s="14">
        <v>81767.88</v>
      </c>
      <c r="N428" s="14">
        <v>87391.63</v>
      </c>
      <c r="O428" s="14">
        <v>92580.84</v>
      </c>
      <c r="P428" s="14">
        <v>92917.95</v>
      </c>
      <c r="Q428" s="14">
        <v>94734.6</v>
      </c>
      <c r="R428" s="14">
        <v>100605.1</v>
      </c>
      <c r="S428" s="14">
        <v>105739.3</v>
      </c>
      <c r="T428" s="14">
        <v>107045</v>
      </c>
      <c r="U428" s="14">
        <v>107809.4</v>
      </c>
      <c r="V428" s="14">
        <v>105596.6</v>
      </c>
      <c r="W428" s="14">
        <v>98035.43</v>
      </c>
      <c r="X428" s="14">
        <v>86237.66</v>
      </c>
      <c r="Y428" s="14">
        <v>84594.04</v>
      </c>
      <c r="Z428" s="14">
        <v>80875.67</v>
      </c>
      <c r="AA428" s="14">
        <v>77861.179999999993</v>
      </c>
      <c r="AB428" s="14">
        <v>88892.42</v>
      </c>
      <c r="AC428" s="14">
        <v>93430.32</v>
      </c>
      <c r="AD428" s="14">
        <v>92136.75</v>
      </c>
      <c r="AE428" s="14">
        <v>90103.49</v>
      </c>
      <c r="AF428" s="14">
        <v>86933.04</v>
      </c>
      <c r="AG428" s="14">
        <v>82392.14</v>
      </c>
      <c r="AH428" s="14">
        <v>83270.710000000006</v>
      </c>
      <c r="AI428" s="14">
        <v>82180.259999999995</v>
      </c>
      <c r="AJ428" s="14">
        <v>81253.679999999993</v>
      </c>
      <c r="AK428" s="14">
        <v>82142.19</v>
      </c>
      <c r="AL428" s="14">
        <v>82292.91</v>
      </c>
      <c r="AM428" s="14">
        <v>87839.84</v>
      </c>
      <c r="AN428" s="14">
        <v>92415.32</v>
      </c>
      <c r="AO428" s="14">
        <v>92955.95</v>
      </c>
      <c r="AP428" s="14">
        <v>94839.17</v>
      </c>
      <c r="AQ428" s="14">
        <v>99794.92</v>
      </c>
      <c r="AR428" s="14">
        <v>103905.60000000001</v>
      </c>
      <c r="AS428" s="14">
        <v>105627.2</v>
      </c>
      <c r="AT428" s="14">
        <v>106478.9</v>
      </c>
      <c r="AU428" s="14">
        <v>106193.3</v>
      </c>
      <c r="AV428" s="14">
        <v>107819.2</v>
      </c>
      <c r="AW428" s="14">
        <v>108306</v>
      </c>
      <c r="AX428" s="14">
        <v>106785.2</v>
      </c>
      <c r="AY428" s="14">
        <v>102614.3</v>
      </c>
      <c r="AZ428" s="14">
        <v>96899.839999999997</v>
      </c>
      <c r="BA428" s="14">
        <v>95434.25</v>
      </c>
      <c r="BB428" s="14">
        <v>93928.27</v>
      </c>
      <c r="BC428" s="14">
        <v>91750.84</v>
      </c>
      <c r="BD428" s="14">
        <v>89595.01</v>
      </c>
      <c r="BE428" s="14">
        <v>86900.41</v>
      </c>
      <c r="BF428" s="14">
        <v>103624</v>
      </c>
      <c r="BG428" s="14">
        <v>69.439480000000003</v>
      </c>
      <c r="BH428" s="14">
        <v>68.065790000000007</v>
      </c>
      <c r="BI428" s="14">
        <v>67.207890000000006</v>
      </c>
      <c r="BJ428" s="14">
        <v>66.42895</v>
      </c>
      <c r="BK428" s="14">
        <v>65.284210000000002</v>
      </c>
      <c r="BL428" s="14">
        <v>64.502629999999996</v>
      </c>
      <c r="BM428" s="14">
        <v>64.105260000000001</v>
      </c>
      <c r="BN428" s="14">
        <v>64.931579999999997</v>
      </c>
      <c r="BO428" s="14">
        <v>67.518420000000006</v>
      </c>
      <c r="BP428" s="14">
        <v>70.744739999999993</v>
      </c>
      <c r="BQ428" s="14">
        <v>74.197360000000003</v>
      </c>
      <c r="BR428" s="14">
        <v>77.523679999999999</v>
      </c>
      <c r="BS428" s="14">
        <v>80.655270000000002</v>
      </c>
      <c r="BT428" s="14">
        <v>83.344729999999998</v>
      </c>
      <c r="BU428" s="14">
        <v>85.15</v>
      </c>
      <c r="BV428" s="14">
        <v>86.031580000000005</v>
      </c>
      <c r="BW428" s="14">
        <v>85.592100000000002</v>
      </c>
      <c r="BX428" s="14">
        <v>84.607889999999998</v>
      </c>
      <c r="BY428" s="14">
        <v>82.073679999999996</v>
      </c>
      <c r="BZ428" s="14">
        <v>78.005260000000007</v>
      </c>
      <c r="CA428" s="14">
        <v>74.389470000000003</v>
      </c>
      <c r="CB428" s="14">
        <v>71.884209999999996</v>
      </c>
      <c r="CC428" s="14">
        <v>70.065790000000007</v>
      </c>
      <c r="CD428" s="14">
        <v>68.657899999999998</v>
      </c>
      <c r="CE428" s="14">
        <v>364780.9</v>
      </c>
      <c r="CF428" s="14">
        <v>328837.3</v>
      </c>
      <c r="CG428" s="14">
        <v>290107.40000000002</v>
      </c>
      <c r="CH428" s="14">
        <v>258596.8</v>
      </c>
      <c r="CI428" s="14">
        <v>187614</v>
      </c>
      <c r="CJ428" s="14">
        <v>110696.7</v>
      </c>
      <c r="CK428" s="14">
        <v>86197.74</v>
      </c>
      <c r="CL428" s="14">
        <v>83000.55</v>
      </c>
      <c r="CM428" s="14">
        <v>128487.7</v>
      </c>
      <c r="CN428" s="14">
        <v>220158.1</v>
      </c>
      <c r="CO428" s="14">
        <v>354627.3</v>
      </c>
      <c r="CP428" s="14">
        <v>449674.8</v>
      </c>
      <c r="CQ428" s="14">
        <v>501944.4</v>
      </c>
      <c r="CR428" s="14">
        <v>535796.9</v>
      </c>
      <c r="CS428" s="14">
        <v>542919.4</v>
      </c>
      <c r="CT428" s="14">
        <v>563025.5</v>
      </c>
      <c r="CU428" s="14">
        <v>555885.1</v>
      </c>
      <c r="CV428" s="14">
        <v>576575.9</v>
      </c>
      <c r="CW428" s="14">
        <v>556323.1</v>
      </c>
      <c r="CX428" s="14">
        <v>539572.5</v>
      </c>
      <c r="CY428" s="14">
        <v>534858.69999999995</v>
      </c>
      <c r="CZ428" s="14">
        <v>533995.1</v>
      </c>
      <c r="DA428" s="14">
        <v>538478.9</v>
      </c>
      <c r="DB428" s="14">
        <v>536744.19999999995</v>
      </c>
      <c r="DC428" s="14">
        <v>480516</v>
      </c>
      <c r="DD428" s="14">
        <v>16</v>
      </c>
      <c r="DE428" s="14">
        <v>19</v>
      </c>
      <c r="DF428" s="27">
        <f t="shared" ca="1" si="6"/>
        <v>23989.037500000006</v>
      </c>
      <c r="DG428" s="14">
        <v>0</v>
      </c>
      <c r="DH428" s="14"/>
      <c r="DI428" s="14"/>
      <c r="DJ428" s="14"/>
      <c r="DK428" s="14"/>
      <c r="DL428" s="14"/>
      <c r="DM428" s="14"/>
      <c r="DN428" s="14"/>
      <c r="DO428" s="14"/>
      <c r="DP428" s="14"/>
      <c r="DQ428" s="14"/>
      <c r="DR428" s="14"/>
      <c r="DS428" s="14"/>
      <c r="DT428" s="14"/>
      <c r="DU428" s="14"/>
      <c r="DV428" s="14"/>
      <c r="DW428" s="14"/>
      <c r="DX428" s="14"/>
      <c r="DY428" s="14"/>
      <c r="DZ428" s="14"/>
      <c r="EA428" s="14"/>
    </row>
    <row r="429" spans="1:131" x14ac:dyDescent="0.25">
      <c r="A429" s="14" t="s">
        <v>64</v>
      </c>
      <c r="B429" s="14" t="s">
        <v>63</v>
      </c>
      <c r="C429" s="14" t="s">
        <v>63</v>
      </c>
      <c r="D429" s="14" t="s">
        <v>63</v>
      </c>
      <c r="E429" s="14" t="s">
        <v>107</v>
      </c>
      <c r="F429" s="14" t="s">
        <v>63</v>
      </c>
      <c r="G429" s="14" t="s">
        <v>191</v>
      </c>
      <c r="H429" s="1">
        <v>42242</v>
      </c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  <c r="BR429" s="14"/>
      <c r="BS429" s="14"/>
      <c r="BT429" s="14"/>
      <c r="BU429" s="14"/>
      <c r="BV429" s="14"/>
      <c r="BW429" s="14"/>
      <c r="BX429" s="14"/>
      <c r="BY429" s="14"/>
      <c r="BZ429" s="14"/>
      <c r="CA429" s="14"/>
      <c r="CB429" s="14"/>
      <c r="CC429" s="14"/>
      <c r="CD429" s="14"/>
      <c r="CE429" s="14"/>
      <c r="CF429" s="14"/>
      <c r="CG429" s="14"/>
      <c r="CH429" s="14"/>
      <c r="CI429" s="14"/>
      <c r="CJ429" s="14"/>
      <c r="CK429" s="14"/>
      <c r="CL429" s="14"/>
      <c r="CM429" s="14"/>
      <c r="CN429" s="14"/>
      <c r="CO429" s="14"/>
      <c r="CP429" s="14"/>
      <c r="CQ429" s="14"/>
      <c r="CR429" s="14"/>
      <c r="CS429" s="14"/>
      <c r="CT429" s="14"/>
      <c r="CU429" s="14"/>
      <c r="CV429" s="14"/>
      <c r="CW429" s="14"/>
      <c r="CX429" s="14"/>
      <c r="CY429" s="14"/>
      <c r="CZ429" s="14"/>
      <c r="DD429" s="14">
        <v>16</v>
      </c>
      <c r="DE429" s="14">
        <v>19</v>
      </c>
      <c r="DF429" s="27">
        <f t="shared" ca="1" si="6"/>
        <v>0</v>
      </c>
      <c r="DG429" s="14">
        <v>1</v>
      </c>
      <c r="DH429" s="14"/>
      <c r="DI429" s="14"/>
      <c r="DJ429" s="14"/>
      <c r="DK429" s="14"/>
      <c r="DL429" s="14"/>
      <c r="DM429" s="14"/>
      <c r="DN429" s="14"/>
      <c r="DO429" s="14"/>
      <c r="DP429" s="14"/>
      <c r="DQ429" s="14"/>
      <c r="DR429" s="14"/>
      <c r="DS429" s="14"/>
      <c r="DT429" s="14"/>
      <c r="DU429" s="14"/>
      <c r="DV429" s="14"/>
      <c r="DW429" s="14"/>
      <c r="DX429" s="14"/>
      <c r="DY429" s="14"/>
      <c r="DZ429" s="14"/>
      <c r="EA429" s="14"/>
    </row>
    <row r="430" spans="1:131" x14ac:dyDescent="0.25">
      <c r="A430" s="14" t="s">
        <v>64</v>
      </c>
      <c r="B430" s="14" t="s">
        <v>63</v>
      </c>
      <c r="C430" s="14" t="s">
        <v>63</v>
      </c>
      <c r="D430" s="14" t="s">
        <v>63</v>
      </c>
      <c r="E430" s="14" t="s">
        <v>107</v>
      </c>
      <c r="F430" s="14" t="s">
        <v>63</v>
      </c>
      <c r="G430" s="14" t="s">
        <v>191</v>
      </c>
      <c r="H430" s="1">
        <v>42243</v>
      </c>
      <c r="I430" s="14">
        <v>82648.72</v>
      </c>
      <c r="J430" s="14">
        <v>82093.789999999994</v>
      </c>
      <c r="K430" s="14">
        <v>81618.960000000006</v>
      </c>
      <c r="L430" s="14">
        <v>80320.38</v>
      </c>
      <c r="M430" s="14">
        <v>80494.52</v>
      </c>
      <c r="N430" s="14">
        <v>84277.25</v>
      </c>
      <c r="O430" s="14">
        <v>90966.11</v>
      </c>
      <c r="P430" s="14">
        <v>94856.76</v>
      </c>
      <c r="Q430" s="14">
        <v>98673.31</v>
      </c>
      <c r="R430" s="14">
        <v>100968.4</v>
      </c>
      <c r="S430" s="14">
        <v>105152.5</v>
      </c>
      <c r="T430" s="14">
        <v>106237</v>
      </c>
      <c r="U430" s="14">
        <v>110150.1</v>
      </c>
      <c r="V430" s="14">
        <v>110245.6</v>
      </c>
      <c r="W430" s="14">
        <v>100764.4</v>
      </c>
      <c r="X430" s="14">
        <v>87027.12</v>
      </c>
      <c r="Y430" s="14">
        <v>83694.77</v>
      </c>
      <c r="Z430" s="14">
        <v>82484.62</v>
      </c>
      <c r="AA430" s="14">
        <v>82094.75</v>
      </c>
      <c r="AB430" s="14">
        <v>92151.52</v>
      </c>
      <c r="AC430" s="14">
        <v>95838.42</v>
      </c>
      <c r="AD430" s="14">
        <v>92025.91</v>
      </c>
      <c r="AE430" s="14">
        <v>88144.18</v>
      </c>
      <c r="AF430" s="14">
        <v>85627.41</v>
      </c>
      <c r="AG430" s="14">
        <v>83825.31</v>
      </c>
      <c r="AH430" s="14">
        <v>82511.97</v>
      </c>
      <c r="AI430" s="14">
        <v>81712.710000000006</v>
      </c>
      <c r="AJ430" s="14">
        <v>81575.58</v>
      </c>
      <c r="AK430" s="14">
        <v>80867.41</v>
      </c>
      <c r="AL430" s="14">
        <v>81242.539999999994</v>
      </c>
      <c r="AM430" s="14">
        <v>84869.91</v>
      </c>
      <c r="AN430" s="14">
        <v>90919.17</v>
      </c>
      <c r="AO430" s="14">
        <v>94703.96</v>
      </c>
      <c r="AP430" s="14">
        <v>98592.84</v>
      </c>
      <c r="AQ430" s="14">
        <v>100109.6</v>
      </c>
      <c r="AR430" s="14">
        <v>103724.5</v>
      </c>
      <c r="AS430" s="14">
        <v>105086</v>
      </c>
      <c r="AT430" s="14">
        <v>108723.9</v>
      </c>
      <c r="AU430" s="14">
        <v>111760.8</v>
      </c>
      <c r="AV430" s="14">
        <v>111526.6</v>
      </c>
      <c r="AW430" s="14">
        <v>110546</v>
      </c>
      <c r="AX430" s="14">
        <v>106984.6</v>
      </c>
      <c r="AY430" s="14">
        <v>104868.2</v>
      </c>
      <c r="AZ430" s="14">
        <v>101715.3</v>
      </c>
      <c r="BA430" s="14">
        <v>98857.3</v>
      </c>
      <c r="BB430" s="14">
        <v>96918.74</v>
      </c>
      <c r="BC430" s="14">
        <v>92179.42</v>
      </c>
      <c r="BD430" s="14">
        <v>87993.03</v>
      </c>
      <c r="BE430" s="14">
        <v>86107.61</v>
      </c>
      <c r="BF430" s="14">
        <v>105974.9</v>
      </c>
      <c r="BG430" s="14">
        <v>71.351560000000006</v>
      </c>
      <c r="BH430" s="14">
        <v>69.736980000000003</v>
      </c>
      <c r="BI430" s="14">
        <v>68.960939999999994</v>
      </c>
      <c r="BJ430" s="14">
        <v>67.880210000000005</v>
      </c>
      <c r="BK430" s="14">
        <v>66.664060000000006</v>
      </c>
      <c r="BL430" s="14">
        <v>65.723960000000005</v>
      </c>
      <c r="BM430" s="14">
        <v>65.411460000000005</v>
      </c>
      <c r="BN430" s="14">
        <v>67.833340000000007</v>
      </c>
      <c r="BO430" s="14">
        <v>72.036460000000005</v>
      </c>
      <c r="BP430" s="14">
        <v>76.307289999999995</v>
      </c>
      <c r="BQ430" s="14">
        <v>80.515630000000002</v>
      </c>
      <c r="BR430" s="14">
        <v>84.773439999999994</v>
      </c>
      <c r="BS430" s="14">
        <v>88.567710000000005</v>
      </c>
      <c r="BT430" s="14">
        <v>91.283850000000001</v>
      </c>
      <c r="BU430" s="14">
        <v>93.398439999999994</v>
      </c>
      <c r="BV430" s="14">
        <v>93.846350000000001</v>
      </c>
      <c r="BW430" s="14">
        <v>92.835939999999994</v>
      </c>
      <c r="BX430" s="14">
        <v>90.869789999999995</v>
      </c>
      <c r="BY430" s="14">
        <v>88.03125</v>
      </c>
      <c r="BZ430" s="14">
        <v>84.567710000000005</v>
      </c>
      <c r="CA430" s="14">
        <v>81.549480000000003</v>
      </c>
      <c r="CB430" s="14">
        <v>79.549480000000003</v>
      </c>
      <c r="CC430" s="14">
        <v>77.5625</v>
      </c>
      <c r="CD430" s="14">
        <v>75.257810000000006</v>
      </c>
      <c r="CE430" s="14">
        <v>267905.3</v>
      </c>
      <c r="CF430" s="14">
        <v>244174</v>
      </c>
      <c r="CG430" s="14">
        <v>224816.7</v>
      </c>
      <c r="CH430" s="14">
        <v>212416.3</v>
      </c>
      <c r="CI430" s="14">
        <v>168480.4</v>
      </c>
      <c r="CJ430" s="14">
        <v>95966.16</v>
      </c>
      <c r="CK430" s="14">
        <v>70100.86</v>
      </c>
      <c r="CL430" s="14">
        <v>74913.320000000007</v>
      </c>
      <c r="CM430" s="14">
        <v>102925</v>
      </c>
      <c r="CN430" s="14">
        <v>183072.9</v>
      </c>
      <c r="CO430" s="14">
        <v>292391.40000000002</v>
      </c>
      <c r="CP430" s="14">
        <v>368200.5</v>
      </c>
      <c r="CQ430" s="14">
        <v>409617.2</v>
      </c>
      <c r="CR430" s="14">
        <v>430927.2</v>
      </c>
      <c r="CS430" s="14">
        <v>436221.4</v>
      </c>
      <c r="CT430" s="14">
        <v>452809.2</v>
      </c>
      <c r="CU430" s="14">
        <v>433097.6</v>
      </c>
      <c r="CV430" s="14">
        <v>450905.7</v>
      </c>
      <c r="CW430" s="14">
        <v>426075.1</v>
      </c>
      <c r="CX430" s="14">
        <v>397556.7</v>
      </c>
      <c r="CY430" s="14">
        <v>396370.9</v>
      </c>
      <c r="CZ430" s="14">
        <v>388571.3</v>
      </c>
      <c r="DA430" s="14">
        <v>394281.7</v>
      </c>
      <c r="DB430" s="14">
        <v>431795.20000000001</v>
      </c>
      <c r="DC430" s="14">
        <v>372025.5</v>
      </c>
      <c r="DD430" s="14">
        <v>16</v>
      </c>
      <c r="DE430" s="14">
        <v>19</v>
      </c>
      <c r="DF430" s="27">
        <f t="shared" ca="1" si="6"/>
        <v>24656.035000000003</v>
      </c>
      <c r="DG430" s="14">
        <v>0</v>
      </c>
      <c r="DH430" s="14"/>
      <c r="DI430" s="14"/>
      <c r="DJ430" s="14"/>
      <c r="DK430" s="14"/>
      <c r="DL430" s="14"/>
      <c r="DM430" s="14"/>
      <c r="DN430" s="14"/>
      <c r="DO430" s="14"/>
      <c r="DP430" s="14"/>
      <c r="DQ430" s="14"/>
      <c r="DR430" s="14"/>
      <c r="DS430" s="14"/>
      <c r="DT430" s="14"/>
      <c r="DU430" s="14"/>
      <c r="DV430" s="14"/>
      <c r="DW430" s="14"/>
      <c r="DX430" s="14"/>
      <c r="DY430" s="14"/>
      <c r="DZ430" s="14"/>
      <c r="EA430" s="14"/>
    </row>
    <row r="431" spans="1:131" x14ac:dyDescent="0.25">
      <c r="A431" s="14" t="s">
        <v>64</v>
      </c>
      <c r="B431" s="14" t="s">
        <v>63</v>
      </c>
      <c r="C431" s="14" t="s">
        <v>63</v>
      </c>
      <c r="D431" s="14" t="s">
        <v>63</v>
      </c>
      <c r="E431" s="14" t="s">
        <v>107</v>
      </c>
      <c r="F431" s="14" t="s">
        <v>63</v>
      </c>
      <c r="G431" s="14" t="s">
        <v>191</v>
      </c>
      <c r="H431" s="1">
        <v>42256</v>
      </c>
      <c r="I431" s="14">
        <v>77132.740000000005</v>
      </c>
      <c r="J431" s="14">
        <v>76448.03</v>
      </c>
      <c r="K431" s="14">
        <v>76264.69</v>
      </c>
      <c r="L431" s="14">
        <v>73981.11</v>
      </c>
      <c r="M431" s="14">
        <v>72675.69</v>
      </c>
      <c r="N431" s="14">
        <v>77508.37</v>
      </c>
      <c r="O431" s="14">
        <v>85020.24</v>
      </c>
      <c r="P431" s="14">
        <v>90298.05</v>
      </c>
      <c r="Q431" s="14">
        <v>94636.21</v>
      </c>
      <c r="R431" s="14">
        <v>97580.63</v>
      </c>
      <c r="S431" s="14">
        <v>98894.07</v>
      </c>
      <c r="T431" s="14">
        <v>102574.9</v>
      </c>
      <c r="U431" s="14">
        <v>105628.8</v>
      </c>
      <c r="V431" s="14">
        <v>105850.5</v>
      </c>
      <c r="W431" s="14">
        <v>98504.17</v>
      </c>
      <c r="X431" s="14">
        <v>89894.01</v>
      </c>
      <c r="Y431" s="14">
        <v>87883.7</v>
      </c>
      <c r="Z431" s="14">
        <v>85705.42</v>
      </c>
      <c r="AA431" s="14">
        <v>84029.92</v>
      </c>
      <c r="AB431" s="14">
        <v>91687.44</v>
      </c>
      <c r="AC431" s="14">
        <v>92055.61</v>
      </c>
      <c r="AD431" s="14">
        <v>88185.600000000006</v>
      </c>
      <c r="AE431" s="14">
        <v>84339.7</v>
      </c>
      <c r="AF431" s="14">
        <v>80591.100000000006</v>
      </c>
      <c r="AG431" s="14">
        <v>86878.26</v>
      </c>
      <c r="AH431" s="14">
        <v>77576.45</v>
      </c>
      <c r="AI431" s="14">
        <v>76484.539999999994</v>
      </c>
      <c r="AJ431" s="14">
        <v>76411.45</v>
      </c>
      <c r="AK431" s="14">
        <v>74613.100000000006</v>
      </c>
      <c r="AL431" s="14">
        <v>73361.710000000006</v>
      </c>
      <c r="AM431" s="14">
        <v>78203.88</v>
      </c>
      <c r="AN431" s="14">
        <v>85080.55</v>
      </c>
      <c r="AO431" s="14">
        <v>90201.39</v>
      </c>
      <c r="AP431" s="14">
        <v>94900.57</v>
      </c>
      <c r="AQ431" s="14">
        <v>96541.52</v>
      </c>
      <c r="AR431" s="14">
        <v>97321.41</v>
      </c>
      <c r="AS431" s="14">
        <v>101405.2</v>
      </c>
      <c r="AT431" s="14">
        <v>103917.6</v>
      </c>
      <c r="AU431" s="14">
        <v>107268.3</v>
      </c>
      <c r="AV431" s="14">
        <v>108467.6</v>
      </c>
      <c r="AW431" s="14">
        <v>111313.4</v>
      </c>
      <c r="AX431" s="14">
        <v>109005.8</v>
      </c>
      <c r="AY431" s="14">
        <v>105700.3</v>
      </c>
      <c r="AZ431" s="14">
        <v>101313.2</v>
      </c>
      <c r="BA431" s="14">
        <v>97174.24</v>
      </c>
      <c r="BB431" s="14">
        <v>92380.53</v>
      </c>
      <c r="BC431" s="14">
        <v>87917.23</v>
      </c>
      <c r="BD431" s="14">
        <v>84131.5</v>
      </c>
      <c r="BE431" s="14">
        <v>81054.17</v>
      </c>
      <c r="BF431" s="14">
        <v>106823.7</v>
      </c>
      <c r="BG431" s="14">
        <v>72.465239999999994</v>
      </c>
      <c r="BH431" s="14">
        <v>70.866309999999999</v>
      </c>
      <c r="BI431" s="14">
        <v>69.224599999999995</v>
      </c>
      <c r="BJ431" s="14">
        <v>68.147059999999996</v>
      </c>
      <c r="BK431" s="14">
        <v>66.794120000000007</v>
      </c>
      <c r="BL431" s="14">
        <v>65.978610000000003</v>
      </c>
      <c r="BM431" s="14">
        <v>65.521389999999997</v>
      </c>
      <c r="BN431" s="14">
        <v>67.676469999999995</v>
      </c>
      <c r="BO431" s="14">
        <v>72.914439999999999</v>
      </c>
      <c r="BP431" s="14">
        <v>77.671120000000002</v>
      </c>
      <c r="BQ431" s="14">
        <v>82.604280000000003</v>
      </c>
      <c r="BR431" s="14">
        <v>86.879679999999993</v>
      </c>
      <c r="BS431" s="14">
        <v>90.433160000000001</v>
      </c>
      <c r="BT431" s="14">
        <v>93.890370000000004</v>
      </c>
      <c r="BU431" s="14">
        <v>95.556150000000002</v>
      </c>
      <c r="BV431" s="14">
        <v>96.572190000000006</v>
      </c>
      <c r="BW431" s="14">
        <v>96.109629999999996</v>
      </c>
      <c r="BX431" s="14">
        <v>94.532089999999997</v>
      </c>
      <c r="BY431" s="14">
        <v>91.529409999999999</v>
      </c>
      <c r="BZ431" s="14">
        <v>86.262029999999996</v>
      </c>
      <c r="CA431" s="14">
        <v>81.88503</v>
      </c>
      <c r="CB431" s="14">
        <v>78.858289999999997</v>
      </c>
      <c r="CC431" s="14">
        <v>76.478610000000003</v>
      </c>
      <c r="CD431" s="14">
        <v>74.700530000000001</v>
      </c>
      <c r="CE431" s="14">
        <v>304754</v>
      </c>
      <c r="CF431" s="14">
        <v>277474</v>
      </c>
      <c r="CG431" s="14">
        <v>259586.6</v>
      </c>
      <c r="CH431" s="14">
        <v>228655.7</v>
      </c>
      <c r="CI431" s="14">
        <v>168773.4</v>
      </c>
      <c r="CJ431" s="14">
        <v>97648.61</v>
      </c>
      <c r="CK431" s="14">
        <v>76872.350000000006</v>
      </c>
      <c r="CL431" s="14">
        <v>82278.13</v>
      </c>
      <c r="CM431" s="14">
        <v>124246.39999999999</v>
      </c>
      <c r="CN431" s="14">
        <v>197324.3</v>
      </c>
      <c r="CO431" s="14">
        <v>313939.09999999998</v>
      </c>
      <c r="CP431" s="14">
        <v>389956.3</v>
      </c>
      <c r="CQ431" s="14">
        <v>429820.6</v>
      </c>
      <c r="CR431" s="14">
        <v>458035.4</v>
      </c>
      <c r="CS431" s="14">
        <v>466312.2</v>
      </c>
      <c r="CT431" s="14">
        <v>483539.6</v>
      </c>
      <c r="CU431" s="14">
        <v>465051.8</v>
      </c>
      <c r="CV431" s="14">
        <v>483190.3</v>
      </c>
      <c r="CW431" s="14">
        <v>457524.1</v>
      </c>
      <c r="CX431" s="14">
        <v>437159.9</v>
      </c>
      <c r="CY431" s="14">
        <v>438510.3</v>
      </c>
      <c r="CZ431" s="14">
        <v>430505.6</v>
      </c>
      <c r="DA431" s="14">
        <v>430405.7</v>
      </c>
      <c r="DB431" s="14">
        <v>443364.2</v>
      </c>
      <c r="DC431" s="14">
        <v>399775.3</v>
      </c>
      <c r="DD431" s="14">
        <v>16</v>
      </c>
      <c r="DE431" s="14">
        <v>19</v>
      </c>
      <c r="DF431" s="27">
        <f t="shared" ca="1" si="6"/>
        <v>21743.512499999997</v>
      </c>
      <c r="DG431" s="14">
        <v>0</v>
      </c>
      <c r="DH431" s="14"/>
      <c r="DI431" s="14"/>
      <c r="DJ431" s="14"/>
      <c r="DK431" s="14"/>
      <c r="DL431" s="14"/>
      <c r="DM431" s="14"/>
      <c r="DN431" s="14"/>
      <c r="DO431" s="14"/>
      <c r="DP431" s="14"/>
      <c r="DQ431" s="14"/>
      <c r="DR431" s="14"/>
      <c r="DS431" s="14"/>
      <c r="DT431" s="14"/>
      <c r="DU431" s="14"/>
      <c r="DV431" s="14"/>
      <c r="DW431" s="14"/>
      <c r="DX431" s="14"/>
      <c r="DY431" s="14"/>
      <c r="DZ431" s="14"/>
      <c r="EA431" s="14"/>
    </row>
    <row r="432" spans="1:131" x14ac:dyDescent="0.25">
      <c r="A432" s="14" t="s">
        <v>64</v>
      </c>
      <c r="B432" s="14" t="s">
        <v>63</v>
      </c>
      <c r="C432" s="14" t="s">
        <v>63</v>
      </c>
      <c r="D432" s="14" t="s">
        <v>63</v>
      </c>
      <c r="E432" s="14" t="s">
        <v>107</v>
      </c>
      <c r="F432" s="14" t="s">
        <v>63</v>
      </c>
      <c r="G432" s="14" t="s">
        <v>191</v>
      </c>
      <c r="H432" s="1">
        <v>42257</v>
      </c>
      <c r="I432" s="14">
        <v>80751.08</v>
      </c>
      <c r="J432" s="14">
        <v>80748.33</v>
      </c>
      <c r="K432" s="14">
        <v>79692.02</v>
      </c>
      <c r="L432" s="14">
        <v>78082.880000000005</v>
      </c>
      <c r="M432" s="14">
        <v>78967.22</v>
      </c>
      <c r="N432" s="14">
        <v>82086.070000000007</v>
      </c>
      <c r="O432" s="14">
        <v>89511.87</v>
      </c>
      <c r="P432" s="14">
        <v>92204.85</v>
      </c>
      <c r="Q432" s="14">
        <v>94502.399999999994</v>
      </c>
      <c r="R432" s="14">
        <v>99377.65</v>
      </c>
      <c r="S432" s="14">
        <v>103745.9</v>
      </c>
      <c r="T432" s="14">
        <v>108279.2</v>
      </c>
      <c r="U432" s="14">
        <v>109714.8</v>
      </c>
      <c r="V432" s="14">
        <v>109226.4</v>
      </c>
      <c r="W432" s="14">
        <v>99583</v>
      </c>
      <c r="X432" s="14">
        <v>84506.63</v>
      </c>
      <c r="Y432" s="14">
        <v>82111.520000000004</v>
      </c>
      <c r="Z432" s="14">
        <v>79623.88</v>
      </c>
      <c r="AA432" s="14">
        <v>77000.990000000005</v>
      </c>
      <c r="AB432" s="14">
        <v>87786.18</v>
      </c>
      <c r="AC432" s="14">
        <v>90633.52</v>
      </c>
      <c r="AD432" s="14">
        <v>86643.69</v>
      </c>
      <c r="AE432" s="14">
        <v>85518.27</v>
      </c>
      <c r="AF432" s="14">
        <v>80209.919999999998</v>
      </c>
      <c r="AG432" s="14">
        <v>80810.75</v>
      </c>
      <c r="AH432" s="14">
        <v>81247.47</v>
      </c>
      <c r="AI432" s="14">
        <v>81024.91</v>
      </c>
      <c r="AJ432" s="14">
        <v>79959.02</v>
      </c>
      <c r="AK432" s="14">
        <v>78748.210000000006</v>
      </c>
      <c r="AL432" s="14">
        <v>79671.8</v>
      </c>
      <c r="AM432" s="14">
        <v>82631.27</v>
      </c>
      <c r="AN432" s="14">
        <v>89523.8</v>
      </c>
      <c r="AO432" s="14">
        <v>92083.31</v>
      </c>
      <c r="AP432" s="14">
        <v>94329.84</v>
      </c>
      <c r="AQ432" s="14">
        <v>98334.34</v>
      </c>
      <c r="AR432" s="14">
        <v>102245</v>
      </c>
      <c r="AS432" s="14">
        <v>107256.4</v>
      </c>
      <c r="AT432" s="14">
        <v>108316.4</v>
      </c>
      <c r="AU432" s="14">
        <v>110764.3</v>
      </c>
      <c r="AV432" s="14">
        <v>109820.4</v>
      </c>
      <c r="AW432" s="14">
        <v>106150.6</v>
      </c>
      <c r="AX432" s="14">
        <v>103449.7</v>
      </c>
      <c r="AY432" s="14">
        <v>100043.9</v>
      </c>
      <c r="AZ432" s="14">
        <v>94989.6</v>
      </c>
      <c r="BA432" s="14">
        <v>93827.85</v>
      </c>
      <c r="BB432" s="14">
        <v>91584.65</v>
      </c>
      <c r="BC432" s="14">
        <v>86969.33</v>
      </c>
      <c r="BD432" s="14">
        <v>85879.87</v>
      </c>
      <c r="BE432" s="14">
        <v>81173.14</v>
      </c>
      <c r="BF432" s="14">
        <v>101118.39999999999</v>
      </c>
      <c r="BG432" s="14">
        <v>73.038250000000005</v>
      </c>
      <c r="BH432" s="14">
        <v>71.666659999999993</v>
      </c>
      <c r="BI432" s="14">
        <v>70.303280000000001</v>
      </c>
      <c r="BJ432" s="14">
        <v>68.956280000000007</v>
      </c>
      <c r="BK432" s="14">
        <v>67.948089999999993</v>
      </c>
      <c r="BL432" s="14">
        <v>67.295079999999999</v>
      </c>
      <c r="BM432" s="14">
        <v>66.557379999999995</v>
      </c>
      <c r="BN432" s="14">
        <v>68.019130000000004</v>
      </c>
      <c r="BO432" s="14">
        <v>72.377049999999997</v>
      </c>
      <c r="BP432" s="14">
        <v>77.038250000000005</v>
      </c>
      <c r="BQ432" s="14">
        <v>81.412570000000002</v>
      </c>
      <c r="BR432" s="14">
        <v>85.923500000000004</v>
      </c>
      <c r="BS432" s="14">
        <v>89.822400000000002</v>
      </c>
      <c r="BT432" s="14">
        <v>93.229510000000005</v>
      </c>
      <c r="BU432" s="14">
        <v>94.467219999999998</v>
      </c>
      <c r="BV432" s="14">
        <v>94.562839999999994</v>
      </c>
      <c r="BW432" s="14">
        <v>94.327870000000004</v>
      </c>
      <c r="BX432" s="14">
        <v>92.989069999999998</v>
      </c>
      <c r="BY432" s="14">
        <v>89.825130000000001</v>
      </c>
      <c r="BZ432" s="14">
        <v>84.950819999999993</v>
      </c>
      <c r="CA432" s="14">
        <v>81.390709999999999</v>
      </c>
      <c r="CB432" s="14">
        <v>78.49727</v>
      </c>
      <c r="CC432" s="14">
        <v>76.155739999999994</v>
      </c>
      <c r="CD432" s="14">
        <v>74.59563</v>
      </c>
      <c r="CE432" s="14">
        <v>334094.8</v>
      </c>
      <c r="CF432" s="14">
        <v>303384.40000000002</v>
      </c>
      <c r="CG432" s="14">
        <v>280122</v>
      </c>
      <c r="CH432" s="14">
        <v>254255.4</v>
      </c>
      <c r="CI432" s="14">
        <v>197078.2</v>
      </c>
      <c r="CJ432" s="14">
        <v>134312.29999999999</v>
      </c>
      <c r="CK432" s="14">
        <v>83819.31</v>
      </c>
      <c r="CL432" s="14">
        <v>81269.039999999994</v>
      </c>
      <c r="CM432" s="14">
        <v>119112.6</v>
      </c>
      <c r="CN432" s="14">
        <v>196832</v>
      </c>
      <c r="CO432" s="14">
        <v>311815.7</v>
      </c>
      <c r="CP432" s="14">
        <v>395101.3</v>
      </c>
      <c r="CQ432" s="14">
        <v>439365.4</v>
      </c>
      <c r="CR432" s="14">
        <v>474115.8</v>
      </c>
      <c r="CS432" s="14">
        <v>479412.5</v>
      </c>
      <c r="CT432" s="14">
        <v>497256.7</v>
      </c>
      <c r="CU432" s="14">
        <v>479736.3</v>
      </c>
      <c r="CV432" s="14">
        <v>493261.5</v>
      </c>
      <c r="CW432" s="14">
        <v>465393.6</v>
      </c>
      <c r="CX432" s="14">
        <v>448823.9</v>
      </c>
      <c r="CY432" s="14">
        <v>447437.2</v>
      </c>
      <c r="CZ432" s="14">
        <v>444327</v>
      </c>
      <c r="DA432" s="14">
        <v>440808</v>
      </c>
      <c r="DB432" s="14">
        <v>476793.4</v>
      </c>
      <c r="DC432" s="14">
        <v>411244.6</v>
      </c>
      <c r="DD432" s="14">
        <v>16</v>
      </c>
      <c r="DE432" s="14">
        <v>19</v>
      </c>
      <c r="DF432" s="27">
        <f t="shared" ca="1" si="6"/>
        <v>24055.39499999999</v>
      </c>
      <c r="DG432" s="14">
        <v>0</v>
      </c>
      <c r="DH432" s="14"/>
      <c r="DI432" s="14"/>
      <c r="DJ432" s="14"/>
      <c r="DK432" s="14"/>
      <c r="DL432" s="14"/>
      <c r="DM432" s="14"/>
      <c r="DN432" s="14"/>
      <c r="DO432" s="14"/>
      <c r="DP432" s="14"/>
      <c r="DQ432" s="14"/>
      <c r="DR432" s="14"/>
      <c r="DS432" s="14"/>
      <c r="DT432" s="14"/>
      <c r="DU432" s="14"/>
      <c r="DV432" s="14"/>
      <c r="DW432" s="14"/>
      <c r="DX432" s="14"/>
      <c r="DY432" s="14"/>
      <c r="DZ432" s="14"/>
      <c r="EA432" s="14"/>
    </row>
    <row r="433" spans="1:131" x14ac:dyDescent="0.25">
      <c r="A433" s="14" t="s">
        <v>64</v>
      </c>
      <c r="B433" s="14" t="s">
        <v>63</v>
      </c>
      <c r="C433" s="14" t="s">
        <v>63</v>
      </c>
      <c r="D433" s="14" t="s">
        <v>63</v>
      </c>
      <c r="E433" s="14" t="s">
        <v>107</v>
      </c>
      <c r="F433" s="14" t="s">
        <v>63</v>
      </c>
      <c r="G433" s="14" t="s">
        <v>191</v>
      </c>
      <c r="H433" s="1">
        <v>42258</v>
      </c>
      <c r="I433" s="14">
        <v>79316.5</v>
      </c>
      <c r="J433" s="14">
        <v>77627.839999999997</v>
      </c>
      <c r="K433" s="14">
        <v>76629.91</v>
      </c>
      <c r="L433" s="14">
        <v>76496.820000000007</v>
      </c>
      <c r="M433" s="14">
        <v>76322.09</v>
      </c>
      <c r="N433" s="14">
        <v>78861.55</v>
      </c>
      <c r="O433" s="14">
        <v>85501.94</v>
      </c>
      <c r="P433" s="14">
        <v>88907.56</v>
      </c>
      <c r="Q433" s="14">
        <v>91833.919999999998</v>
      </c>
      <c r="R433" s="14">
        <v>94653.25</v>
      </c>
      <c r="S433" s="14">
        <v>98511.97</v>
      </c>
      <c r="T433" s="14">
        <v>100917.5</v>
      </c>
      <c r="U433" s="14">
        <v>101328.2</v>
      </c>
      <c r="V433" s="14">
        <v>99534.22</v>
      </c>
      <c r="W433" s="14">
        <v>93268.47</v>
      </c>
      <c r="X433" s="14">
        <v>80995.89</v>
      </c>
      <c r="Y433" s="14">
        <v>79744.14</v>
      </c>
      <c r="Z433" s="14">
        <v>77222.55</v>
      </c>
      <c r="AA433" s="14">
        <v>74905.97</v>
      </c>
      <c r="AB433" s="14">
        <v>85275.7</v>
      </c>
      <c r="AC433" s="14">
        <v>86744.61</v>
      </c>
      <c r="AD433" s="14">
        <v>85559.42</v>
      </c>
      <c r="AE433" s="14">
        <v>82898.02</v>
      </c>
      <c r="AF433" s="14">
        <v>79001.86</v>
      </c>
      <c r="AG433" s="14">
        <v>78217.14</v>
      </c>
      <c r="AH433" s="14">
        <v>79349.2</v>
      </c>
      <c r="AI433" s="14">
        <v>77604.13</v>
      </c>
      <c r="AJ433" s="14">
        <v>76717.48</v>
      </c>
      <c r="AK433" s="14">
        <v>77074.45</v>
      </c>
      <c r="AL433" s="14">
        <v>76928.98</v>
      </c>
      <c r="AM433" s="14">
        <v>79289.91</v>
      </c>
      <c r="AN433" s="14">
        <v>85469.41</v>
      </c>
      <c r="AO433" s="14">
        <v>88876.55</v>
      </c>
      <c r="AP433" s="14">
        <v>91731.25</v>
      </c>
      <c r="AQ433" s="14">
        <v>93576.09</v>
      </c>
      <c r="AR433" s="14">
        <v>97003.520000000004</v>
      </c>
      <c r="AS433" s="14">
        <v>99894.12</v>
      </c>
      <c r="AT433" s="14">
        <v>99842.19</v>
      </c>
      <c r="AU433" s="14">
        <v>100836.3</v>
      </c>
      <c r="AV433" s="14">
        <v>103257.60000000001</v>
      </c>
      <c r="AW433" s="14">
        <v>102107.5</v>
      </c>
      <c r="AX433" s="14">
        <v>100572.6</v>
      </c>
      <c r="AY433" s="14">
        <v>97438.24</v>
      </c>
      <c r="AZ433" s="14">
        <v>92970.93</v>
      </c>
      <c r="BA433" s="14">
        <v>91383.96</v>
      </c>
      <c r="BB433" s="14">
        <v>87539.41</v>
      </c>
      <c r="BC433" s="14">
        <v>85595.28</v>
      </c>
      <c r="BD433" s="14">
        <v>82935.39</v>
      </c>
      <c r="BE433" s="14">
        <v>79646.460000000006</v>
      </c>
      <c r="BF433" s="14">
        <v>98237.55</v>
      </c>
      <c r="BG433" s="14">
        <v>73.008189999999999</v>
      </c>
      <c r="BH433" s="14">
        <v>71.928960000000004</v>
      </c>
      <c r="BI433" s="14">
        <v>70.469949999999997</v>
      </c>
      <c r="BJ433" s="14">
        <v>69.297809999999998</v>
      </c>
      <c r="BK433" s="14">
        <v>68.341530000000006</v>
      </c>
      <c r="BL433" s="14">
        <v>68.081969999999998</v>
      </c>
      <c r="BM433" s="14">
        <v>67.396169999999998</v>
      </c>
      <c r="BN433" s="14">
        <v>67.360659999999996</v>
      </c>
      <c r="BO433" s="14">
        <v>69.978139999999996</v>
      </c>
      <c r="BP433" s="14">
        <v>73.748630000000006</v>
      </c>
      <c r="BQ433" s="14">
        <v>77.745900000000006</v>
      </c>
      <c r="BR433" s="14">
        <v>81.508189999999999</v>
      </c>
      <c r="BS433" s="14">
        <v>85.494540000000001</v>
      </c>
      <c r="BT433" s="14">
        <v>88.467219999999998</v>
      </c>
      <c r="BU433" s="14">
        <v>89.931690000000003</v>
      </c>
      <c r="BV433" s="14">
        <v>91.166659999999993</v>
      </c>
      <c r="BW433" s="14">
        <v>90.519130000000004</v>
      </c>
      <c r="BX433" s="14">
        <v>89.076499999999996</v>
      </c>
      <c r="BY433" s="14">
        <v>85.636610000000005</v>
      </c>
      <c r="BZ433" s="14">
        <v>81.40437</v>
      </c>
      <c r="CA433" s="14">
        <v>78.254099999999994</v>
      </c>
      <c r="CB433" s="14">
        <v>75.377049999999997</v>
      </c>
      <c r="CC433" s="14">
        <v>73.106560000000002</v>
      </c>
      <c r="CD433" s="14">
        <v>71.478139999999996</v>
      </c>
      <c r="CE433" s="14">
        <v>310615</v>
      </c>
      <c r="CF433" s="14">
        <v>292203.8</v>
      </c>
      <c r="CG433" s="14">
        <v>270093.3</v>
      </c>
      <c r="CH433" s="14">
        <v>254833.5</v>
      </c>
      <c r="CI433" s="14">
        <v>190403.5</v>
      </c>
      <c r="CJ433" s="14">
        <v>107907.5</v>
      </c>
      <c r="CK433" s="14">
        <v>78689.34</v>
      </c>
      <c r="CL433" s="14">
        <v>76350.28</v>
      </c>
      <c r="CM433" s="14">
        <v>109974.8</v>
      </c>
      <c r="CN433" s="14">
        <v>189987.20000000001</v>
      </c>
      <c r="CO433" s="14">
        <v>303444.2</v>
      </c>
      <c r="CP433" s="14">
        <v>375586.8</v>
      </c>
      <c r="CQ433" s="14">
        <v>415397.8</v>
      </c>
      <c r="CR433" s="14">
        <v>442732.7</v>
      </c>
      <c r="CS433" s="14">
        <v>446051.7</v>
      </c>
      <c r="CT433" s="14">
        <v>467030.6</v>
      </c>
      <c r="CU433" s="14">
        <v>449971.20000000001</v>
      </c>
      <c r="CV433" s="14">
        <v>468834.3</v>
      </c>
      <c r="CW433" s="14">
        <v>438959.8</v>
      </c>
      <c r="CX433" s="14">
        <v>413466.9</v>
      </c>
      <c r="CY433" s="14">
        <v>412121.5</v>
      </c>
      <c r="CZ433" s="14">
        <v>402999.5</v>
      </c>
      <c r="DA433" s="14">
        <v>400838.2</v>
      </c>
      <c r="DB433" s="14">
        <v>415493.8</v>
      </c>
      <c r="DC433" s="14">
        <v>386769.9</v>
      </c>
      <c r="DD433" s="14">
        <v>16</v>
      </c>
      <c r="DE433" s="14">
        <v>19</v>
      </c>
      <c r="DF433" s="27">
        <f t="shared" ca="1" si="6"/>
        <v>22626.847499999989</v>
      </c>
      <c r="DG433" s="14">
        <v>0</v>
      </c>
      <c r="DH433" s="14"/>
      <c r="DI433" s="14"/>
      <c r="DJ433" s="14"/>
      <c r="DK433" s="14"/>
      <c r="DL433" s="14"/>
      <c r="DM433" s="14"/>
      <c r="DN433" s="14"/>
      <c r="DO433" s="14"/>
      <c r="DP433" s="14"/>
      <c r="DQ433" s="14"/>
      <c r="DR433" s="14"/>
      <c r="DS433" s="14"/>
      <c r="DT433" s="14"/>
      <c r="DU433" s="14"/>
      <c r="DV433" s="14"/>
      <c r="DW433" s="14"/>
      <c r="DX433" s="14"/>
      <c r="DY433" s="14"/>
      <c r="DZ433" s="14"/>
      <c r="EA433" s="14"/>
    </row>
    <row r="434" spans="1:131" x14ac:dyDescent="0.25">
      <c r="A434" s="14" t="s">
        <v>64</v>
      </c>
      <c r="B434" s="14" t="s">
        <v>63</v>
      </c>
      <c r="C434" s="14" t="s">
        <v>63</v>
      </c>
      <c r="D434" s="14" t="s">
        <v>63</v>
      </c>
      <c r="E434" s="14" t="s">
        <v>107</v>
      </c>
      <c r="F434" s="14" t="s">
        <v>63</v>
      </c>
      <c r="G434" s="14" t="s">
        <v>191</v>
      </c>
      <c r="H434" s="1" t="s">
        <v>181</v>
      </c>
      <c r="I434" s="14">
        <v>65500.3</v>
      </c>
      <c r="J434" s="14">
        <v>64613.53</v>
      </c>
      <c r="K434" s="14">
        <v>63400.08</v>
      </c>
      <c r="L434" s="14">
        <v>62662.63</v>
      </c>
      <c r="M434" s="14">
        <v>63083.3</v>
      </c>
      <c r="N434" s="14">
        <v>66923.600000000006</v>
      </c>
      <c r="O434" s="14">
        <v>72068.59</v>
      </c>
      <c r="P434" s="14">
        <v>75688.34</v>
      </c>
      <c r="Q434" s="14">
        <v>78960.009999999995</v>
      </c>
      <c r="R434" s="14">
        <v>82870.94</v>
      </c>
      <c r="S434" s="14">
        <v>85958.5</v>
      </c>
      <c r="T434" s="14">
        <v>87799.42</v>
      </c>
      <c r="U434" s="14">
        <v>88803.07</v>
      </c>
      <c r="V434" s="14">
        <v>88221.59</v>
      </c>
      <c r="W434" s="14">
        <v>82289.119999999995</v>
      </c>
      <c r="X434" s="14">
        <v>71712.399999999994</v>
      </c>
      <c r="Y434" s="14">
        <v>70122.94</v>
      </c>
      <c r="Z434" s="14">
        <v>67702.58</v>
      </c>
      <c r="AA434" s="14">
        <v>65985.929999999993</v>
      </c>
      <c r="AB434" s="14">
        <v>73550.58</v>
      </c>
      <c r="AC434" s="14">
        <v>75869.66</v>
      </c>
      <c r="AD434" s="14">
        <v>73425.179999999993</v>
      </c>
      <c r="AE434" s="14">
        <v>70392.649999999994</v>
      </c>
      <c r="AF434" s="14">
        <v>66861.98</v>
      </c>
      <c r="AG434" s="14">
        <v>68880.960000000006</v>
      </c>
      <c r="AH434" s="14">
        <v>65487.96</v>
      </c>
      <c r="AI434" s="14">
        <v>64458.25</v>
      </c>
      <c r="AJ434" s="14">
        <v>63518.25</v>
      </c>
      <c r="AK434" s="14">
        <v>63251.74</v>
      </c>
      <c r="AL434" s="14">
        <v>63742.46</v>
      </c>
      <c r="AM434" s="14">
        <v>67232.06</v>
      </c>
      <c r="AN434" s="14">
        <v>71926.759999999995</v>
      </c>
      <c r="AO434" s="14">
        <v>75651.72</v>
      </c>
      <c r="AP434" s="14">
        <v>78948.539999999994</v>
      </c>
      <c r="AQ434" s="14">
        <v>82138.070000000007</v>
      </c>
      <c r="AR434" s="14">
        <v>84644.14</v>
      </c>
      <c r="AS434" s="14">
        <v>87096.7</v>
      </c>
      <c r="AT434" s="14">
        <v>87943.7</v>
      </c>
      <c r="AU434" s="14">
        <v>89148.54</v>
      </c>
      <c r="AV434" s="14">
        <v>89142.85</v>
      </c>
      <c r="AW434" s="14">
        <v>88472.7</v>
      </c>
      <c r="AX434" s="14">
        <v>86616.76</v>
      </c>
      <c r="AY434" s="14">
        <v>83689.78</v>
      </c>
      <c r="AZ434" s="14">
        <v>79913.67</v>
      </c>
      <c r="BA434" s="14">
        <v>77840.62</v>
      </c>
      <c r="BB434" s="14">
        <v>76493.429999999993</v>
      </c>
      <c r="BC434" s="14">
        <v>73666.350000000006</v>
      </c>
      <c r="BD434" s="14">
        <v>70591.179999999993</v>
      </c>
      <c r="BE434" s="14">
        <v>67580.81</v>
      </c>
      <c r="BF434" s="14">
        <v>84664.94</v>
      </c>
      <c r="BG434" s="14">
        <v>71.652159999999995</v>
      </c>
      <c r="BH434" s="14">
        <v>70.286259999999999</v>
      </c>
      <c r="BI434" s="14">
        <v>68.990579999999994</v>
      </c>
      <c r="BJ434" s="14">
        <v>67.783199999999994</v>
      </c>
      <c r="BK434" s="14">
        <v>66.735709999999997</v>
      </c>
      <c r="BL434" s="14">
        <v>65.989270000000005</v>
      </c>
      <c r="BM434" s="14">
        <v>65.885829999999999</v>
      </c>
      <c r="BN434" s="14">
        <v>67.850290000000001</v>
      </c>
      <c r="BO434" s="14">
        <v>71.520809999999997</v>
      </c>
      <c r="BP434" s="14">
        <v>75.572010000000006</v>
      </c>
      <c r="BQ434" s="14">
        <v>79.611779999999996</v>
      </c>
      <c r="BR434" s="14">
        <v>83.441310000000001</v>
      </c>
      <c r="BS434" s="14">
        <v>86.644649999999999</v>
      </c>
      <c r="BT434" s="14">
        <v>89.229690000000005</v>
      </c>
      <c r="BU434" s="14">
        <v>90.796400000000006</v>
      </c>
      <c r="BV434" s="14">
        <v>91.553600000000003</v>
      </c>
      <c r="BW434" s="14">
        <v>91.278689999999997</v>
      </c>
      <c r="BX434" s="14">
        <v>90.102860000000007</v>
      </c>
      <c r="BY434" s="14">
        <v>87.562370000000001</v>
      </c>
      <c r="BZ434" s="14">
        <v>83.72672</v>
      </c>
      <c r="CA434" s="14">
        <v>79.935890000000001</v>
      </c>
      <c r="CB434" s="14">
        <v>77.120689999999996</v>
      </c>
      <c r="CC434" s="14">
        <v>74.831819999999993</v>
      </c>
      <c r="CD434" s="14">
        <v>73.168289999999999</v>
      </c>
      <c r="CE434" s="14">
        <v>17915.13</v>
      </c>
      <c r="CF434" s="14">
        <v>16270.04</v>
      </c>
      <c r="CG434" s="14">
        <v>14891.58</v>
      </c>
      <c r="CH434" s="14">
        <v>13485.9</v>
      </c>
      <c r="CI434" s="14">
        <v>9884.58</v>
      </c>
      <c r="CJ434" s="14">
        <v>5722.5739999999996</v>
      </c>
      <c r="CK434" s="14">
        <v>4394.5640000000003</v>
      </c>
      <c r="CL434" s="14">
        <v>4324.0029999999997</v>
      </c>
      <c r="CM434" s="14">
        <v>6188.8019999999997</v>
      </c>
      <c r="CN434" s="14">
        <v>10905.05</v>
      </c>
      <c r="CO434" s="14">
        <v>16301.72</v>
      </c>
      <c r="CP434" s="14">
        <v>20831.8</v>
      </c>
      <c r="CQ434" s="14">
        <v>23416.17</v>
      </c>
      <c r="CR434" s="14">
        <v>25070.16</v>
      </c>
      <c r="CS434" s="14">
        <v>25867.3</v>
      </c>
      <c r="CT434" s="14">
        <v>27466.71</v>
      </c>
      <c r="CU434" s="14">
        <v>27371.57</v>
      </c>
      <c r="CV434" s="14">
        <v>28549.439999999999</v>
      </c>
      <c r="CW434" s="14">
        <v>27052.23</v>
      </c>
      <c r="CX434" s="14">
        <v>24343.96</v>
      </c>
      <c r="CY434" s="14">
        <v>23724.81</v>
      </c>
      <c r="CZ434" s="14">
        <v>23866.2</v>
      </c>
      <c r="DA434" s="14">
        <v>24130.6</v>
      </c>
      <c r="DB434" s="14">
        <v>24995.22</v>
      </c>
      <c r="DC434" s="14">
        <v>23518.65</v>
      </c>
      <c r="DD434" s="14">
        <v>16</v>
      </c>
      <c r="DE434" s="14">
        <v>19</v>
      </c>
      <c r="DF434" s="27">
        <f t="shared" ca="1" si="6"/>
        <v>18099.559999999998</v>
      </c>
      <c r="DG434" s="14">
        <v>0</v>
      </c>
      <c r="DH434" s="14"/>
      <c r="DI434" s="14"/>
      <c r="DJ434" s="14"/>
      <c r="DK434" s="14"/>
      <c r="DL434" s="14"/>
      <c r="DM434" s="14"/>
      <c r="DN434" s="14"/>
      <c r="DO434" s="14"/>
      <c r="DP434" s="14"/>
      <c r="DQ434" s="14"/>
      <c r="DR434" s="14"/>
      <c r="DS434" s="14"/>
      <c r="DT434" s="14"/>
      <c r="DU434" s="14"/>
      <c r="DV434" s="14"/>
      <c r="DW434" s="14"/>
      <c r="DX434" s="14"/>
      <c r="DY434" s="14"/>
      <c r="DZ434" s="14"/>
      <c r="EA434" s="14"/>
    </row>
    <row r="435" spans="1:131" x14ac:dyDescent="0.25">
      <c r="A435" s="14" t="s">
        <v>64</v>
      </c>
      <c r="B435" s="14" t="s">
        <v>63</v>
      </c>
      <c r="C435" s="14" t="s">
        <v>63</v>
      </c>
      <c r="D435" s="14" t="s">
        <v>63</v>
      </c>
      <c r="E435" s="14" t="s">
        <v>107</v>
      </c>
      <c r="F435" s="14" t="s">
        <v>63</v>
      </c>
      <c r="G435" s="14" t="s">
        <v>192</v>
      </c>
      <c r="H435" s="1">
        <v>42163</v>
      </c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  <c r="BN435" s="14"/>
      <c r="BO435" s="14"/>
      <c r="BP435" s="14"/>
      <c r="BQ435" s="14"/>
      <c r="BR435" s="14"/>
      <c r="BS435" s="14"/>
      <c r="BT435" s="14"/>
      <c r="BU435" s="14"/>
      <c r="BV435" s="14"/>
      <c r="BW435" s="14"/>
      <c r="BX435" s="14"/>
      <c r="BY435" s="14"/>
      <c r="BZ435" s="14"/>
      <c r="CA435" s="14"/>
      <c r="CB435" s="14"/>
      <c r="CC435" s="14"/>
      <c r="CD435" s="14"/>
      <c r="CE435" s="14"/>
      <c r="CF435" s="14"/>
      <c r="CG435" s="14"/>
      <c r="CH435" s="14"/>
      <c r="CI435" s="14"/>
      <c r="CJ435" s="14"/>
      <c r="CK435" s="14"/>
      <c r="CL435" s="14"/>
      <c r="CM435" s="14"/>
      <c r="CN435" s="14"/>
      <c r="CO435" s="14"/>
      <c r="CP435" s="14"/>
      <c r="CQ435" s="14"/>
      <c r="CR435" s="14"/>
      <c r="CS435" s="14"/>
      <c r="CT435" s="14"/>
      <c r="CU435" s="14"/>
      <c r="CV435" s="14"/>
      <c r="CW435" s="14"/>
      <c r="CX435" s="14"/>
      <c r="CY435" s="14"/>
      <c r="CZ435" s="14"/>
      <c r="DD435" s="14">
        <v>16</v>
      </c>
      <c r="DE435" s="14">
        <v>19</v>
      </c>
      <c r="DF435" s="27">
        <f t="shared" ca="1" si="6"/>
        <v>0</v>
      </c>
      <c r="DG435" s="14">
        <v>1</v>
      </c>
      <c r="DH435" s="14"/>
      <c r="DI435" s="14"/>
      <c r="DJ435" s="14"/>
      <c r="DK435" s="14"/>
      <c r="DL435" s="14"/>
      <c r="DM435" s="14"/>
      <c r="DN435" s="14"/>
      <c r="DO435" s="14"/>
      <c r="DP435" s="14"/>
      <c r="DQ435" s="14"/>
      <c r="DR435" s="14"/>
      <c r="DS435" s="14"/>
      <c r="DT435" s="14"/>
      <c r="DU435" s="14"/>
      <c r="DV435" s="14"/>
      <c r="DW435" s="14"/>
      <c r="DX435" s="14"/>
      <c r="DY435" s="14"/>
      <c r="DZ435" s="14"/>
      <c r="EA435" s="14"/>
    </row>
    <row r="436" spans="1:131" x14ac:dyDescent="0.25">
      <c r="A436" s="14" t="s">
        <v>64</v>
      </c>
      <c r="B436" s="14" t="s">
        <v>63</v>
      </c>
      <c r="C436" s="14" t="s">
        <v>63</v>
      </c>
      <c r="D436" s="14" t="s">
        <v>63</v>
      </c>
      <c r="E436" s="14" t="s">
        <v>107</v>
      </c>
      <c r="F436" s="14" t="s">
        <v>63</v>
      </c>
      <c r="G436" s="14" t="s">
        <v>192</v>
      </c>
      <c r="H436" s="1">
        <v>42164</v>
      </c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  <c r="BN436" s="14"/>
      <c r="BO436" s="14"/>
      <c r="BP436" s="14"/>
      <c r="BQ436" s="14"/>
      <c r="BR436" s="14"/>
      <c r="BS436" s="14"/>
      <c r="BT436" s="14"/>
      <c r="BU436" s="14"/>
      <c r="BV436" s="14"/>
      <c r="BW436" s="14"/>
      <c r="BX436" s="14"/>
      <c r="BY436" s="14"/>
      <c r="BZ436" s="14"/>
      <c r="CA436" s="14"/>
      <c r="CB436" s="14"/>
      <c r="CC436" s="14"/>
      <c r="CD436" s="14"/>
      <c r="CE436" s="14"/>
      <c r="CF436" s="14"/>
      <c r="CG436" s="14"/>
      <c r="CH436" s="14"/>
      <c r="CI436" s="14"/>
      <c r="CJ436" s="14"/>
      <c r="CK436" s="14"/>
      <c r="CL436" s="14"/>
      <c r="CM436" s="14"/>
      <c r="CN436" s="14"/>
      <c r="CO436" s="14"/>
      <c r="CP436" s="14"/>
      <c r="CQ436" s="14"/>
      <c r="CR436" s="14"/>
      <c r="CS436" s="14"/>
      <c r="CT436" s="14"/>
      <c r="CU436" s="14"/>
      <c r="CV436" s="14"/>
      <c r="CW436" s="14"/>
      <c r="CX436" s="14"/>
      <c r="CY436" s="14"/>
      <c r="CZ436" s="14"/>
      <c r="DD436" s="14">
        <v>15</v>
      </c>
      <c r="DE436" s="14">
        <v>18</v>
      </c>
      <c r="DF436" s="27">
        <f t="shared" ca="1" si="6"/>
        <v>0</v>
      </c>
      <c r="DG436" s="14">
        <v>1</v>
      </c>
      <c r="DH436" s="14"/>
      <c r="DI436" s="14"/>
      <c r="DJ436" s="14"/>
      <c r="DK436" s="14"/>
      <c r="DL436" s="14"/>
      <c r="DM436" s="14"/>
      <c r="DN436" s="14"/>
      <c r="DO436" s="14"/>
      <c r="DP436" s="14"/>
      <c r="DQ436" s="14"/>
      <c r="DR436" s="14"/>
      <c r="DS436" s="14"/>
      <c r="DT436" s="14"/>
      <c r="DU436" s="14"/>
      <c r="DV436" s="14"/>
      <c r="DW436" s="14"/>
      <c r="DX436" s="14"/>
      <c r="DY436" s="14"/>
      <c r="DZ436" s="14"/>
      <c r="EA436" s="14"/>
    </row>
    <row r="437" spans="1:131" x14ac:dyDescent="0.25">
      <c r="A437" s="14" t="s">
        <v>64</v>
      </c>
      <c r="B437" s="14" t="s">
        <v>63</v>
      </c>
      <c r="C437" s="14" t="s">
        <v>63</v>
      </c>
      <c r="D437" s="14" t="s">
        <v>63</v>
      </c>
      <c r="E437" s="14" t="s">
        <v>107</v>
      </c>
      <c r="F437" s="14" t="s">
        <v>63</v>
      </c>
      <c r="G437" s="14" t="s">
        <v>192</v>
      </c>
      <c r="H437" s="1">
        <v>42164</v>
      </c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  <c r="BN437" s="14"/>
      <c r="BO437" s="14"/>
      <c r="BP437" s="14"/>
      <c r="BQ437" s="14"/>
      <c r="BR437" s="14"/>
      <c r="BS437" s="14"/>
      <c r="BT437" s="14"/>
      <c r="BU437" s="14"/>
      <c r="BV437" s="14"/>
      <c r="BW437" s="14"/>
      <c r="BX437" s="14"/>
      <c r="BY437" s="14"/>
      <c r="BZ437" s="14"/>
      <c r="CA437" s="14"/>
      <c r="CB437" s="14"/>
      <c r="CC437" s="14"/>
      <c r="CD437" s="14"/>
      <c r="CE437" s="14"/>
      <c r="CF437" s="14"/>
      <c r="CG437" s="14"/>
      <c r="CH437" s="14"/>
      <c r="CI437" s="14"/>
      <c r="CJ437" s="14"/>
      <c r="CK437" s="14"/>
      <c r="CL437" s="14"/>
      <c r="CM437" s="14"/>
      <c r="CN437" s="14"/>
      <c r="CO437" s="14"/>
      <c r="CP437" s="14"/>
      <c r="CQ437" s="14"/>
      <c r="CR437" s="14"/>
      <c r="CS437" s="14"/>
      <c r="CT437" s="14"/>
      <c r="CU437" s="14"/>
      <c r="CV437" s="14"/>
      <c r="CW437" s="14"/>
      <c r="CX437" s="14"/>
      <c r="CY437" s="14"/>
      <c r="CZ437" s="14"/>
      <c r="DD437" s="14">
        <v>15</v>
      </c>
      <c r="DE437" s="14">
        <v>19</v>
      </c>
      <c r="DF437" s="27">
        <f t="shared" ca="1" si="6"/>
        <v>0</v>
      </c>
      <c r="DG437" s="14">
        <v>1</v>
      </c>
      <c r="DH437" s="14"/>
      <c r="DI437" s="14"/>
      <c r="DJ437" s="14"/>
      <c r="DK437" s="14"/>
      <c r="DL437" s="14"/>
      <c r="DM437" s="14"/>
      <c r="DN437" s="14"/>
      <c r="DO437" s="14"/>
      <c r="DP437" s="14"/>
      <c r="DQ437" s="14"/>
      <c r="DR437" s="14"/>
      <c r="DS437" s="14"/>
      <c r="DT437" s="14"/>
      <c r="DU437" s="14"/>
      <c r="DV437" s="14"/>
      <c r="DW437" s="14"/>
      <c r="DX437" s="14"/>
      <c r="DY437" s="14"/>
      <c r="DZ437" s="14"/>
      <c r="EA437" s="14"/>
    </row>
    <row r="438" spans="1:131" x14ac:dyDescent="0.25">
      <c r="A438" s="14" t="s">
        <v>64</v>
      </c>
      <c r="B438" s="14" t="s">
        <v>63</v>
      </c>
      <c r="C438" s="14" t="s">
        <v>63</v>
      </c>
      <c r="D438" s="14" t="s">
        <v>63</v>
      </c>
      <c r="E438" s="14" t="s">
        <v>107</v>
      </c>
      <c r="F438" s="14" t="s">
        <v>63</v>
      </c>
      <c r="G438" s="14" t="s">
        <v>192</v>
      </c>
      <c r="H438" s="1">
        <v>42164</v>
      </c>
      <c r="I438" s="14">
        <v>1916.3610000000001</v>
      </c>
      <c r="J438" s="14">
        <v>1699.7460000000001</v>
      </c>
      <c r="K438" s="14">
        <v>1596.09</v>
      </c>
      <c r="L438" s="14">
        <v>1572.98</v>
      </c>
      <c r="M438" s="14">
        <v>1700.5350000000001</v>
      </c>
      <c r="N438" s="14">
        <v>2055.2910000000002</v>
      </c>
      <c r="O438" s="14">
        <v>2825.232</v>
      </c>
      <c r="P438" s="14">
        <v>3828.9009999999998</v>
      </c>
      <c r="Q438" s="14">
        <v>4608.1629999999996</v>
      </c>
      <c r="R438" s="14">
        <v>5101.1880000000001</v>
      </c>
      <c r="S438" s="14">
        <v>5600.5469999999996</v>
      </c>
      <c r="T438" s="14">
        <v>5563.5810000000001</v>
      </c>
      <c r="U438" s="14">
        <v>5551.87</v>
      </c>
      <c r="V438" s="14">
        <v>5605.4840000000004</v>
      </c>
      <c r="W438" s="14">
        <v>5820.6040000000003</v>
      </c>
      <c r="X438" s="14">
        <v>5008.7179999999998</v>
      </c>
      <c r="Y438" s="14">
        <v>5176.2659999999996</v>
      </c>
      <c r="Z438" s="14">
        <v>5089.1090000000004</v>
      </c>
      <c r="AA438" s="14">
        <v>4918.9939999999997</v>
      </c>
      <c r="AB438" s="14">
        <v>5426.0420000000004</v>
      </c>
      <c r="AC438" s="14">
        <v>5359.9610000000002</v>
      </c>
      <c r="AD438" s="14">
        <v>4007.3249999999998</v>
      </c>
      <c r="AE438" s="14">
        <v>2534.498</v>
      </c>
      <c r="AF438" s="14">
        <v>1959.69</v>
      </c>
      <c r="AG438" s="14">
        <v>5048.2709999999997</v>
      </c>
      <c r="AH438" s="14">
        <v>1860.5350000000001</v>
      </c>
      <c r="AI438" s="14">
        <v>1669.722</v>
      </c>
      <c r="AJ438" s="14">
        <v>1614.404</v>
      </c>
      <c r="AK438" s="14">
        <v>1630.356</v>
      </c>
      <c r="AL438" s="14">
        <v>1810.5039999999999</v>
      </c>
      <c r="AM438" s="14">
        <v>2159.0309999999999</v>
      </c>
      <c r="AN438" s="14">
        <v>2863.9780000000001</v>
      </c>
      <c r="AO438" s="14">
        <v>3731.6819999999998</v>
      </c>
      <c r="AP438" s="14">
        <v>4542.7929999999997</v>
      </c>
      <c r="AQ438" s="14">
        <v>5018.5969999999998</v>
      </c>
      <c r="AR438" s="14">
        <v>5505.4539999999997</v>
      </c>
      <c r="AS438" s="14">
        <v>5529.451</v>
      </c>
      <c r="AT438" s="14">
        <v>5608.8270000000002</v>
      </c>
      <c r="AU438" s="14">
        <v>5644.1790000000001</v>
      </c>
      <c r="AV438" s="14">
        <v>5684.0569999999998</v>
      </c>
      <c r="AW438" s="14">
        <v>5865.3230000000003</v>
      </c>
      <c r="AX438" s="14">
        <v>5832.4309999999996</v>
      </c>
      <c r="AY438" s="14">
        <v>5677.9520000000002</v>
      </c>
      <c r="AZ438" s="14">
        <v>5612.759</v>
      </c>
      <c r="BA438" s="14">
        <v>5288.9269999999997</v>
      </c>
      <c r="BB438" s="14">
        <v>5283.29</v>
      </c>
      <c r="BC438" s="14">
        <v>4102.1390000000001</v>
      </c>
      <c r="BD438" s="14">
        <v>2602.0360000000001</v>
      </c>
      <c r="BE438" s="14">
        <v>2005.489</v>
      </c>
      <c r="BF438" s="14">
        <v>5752.9260000000004</v>
      </c>
      <c r="BG438" s="14">
        <v>89.813730000000007</v>
      </c>
      <c r="BH438" s="14">
        <v>87.009799999999998</v>
      </c>
      <c r="BI438" s="14">
        <v>84.107839999999996</v>
      </c>
      <c r="BJ438" s="14">
        <v>81.705879999999993</v>
      </c>
      <c r="BK438" s="14">
        <v>81.205879999999993</v>
      </c>
      <c r="BL438" s="14">
        <v>79.303920000000005</v>
      </c>
      <c r="BM438" s="14">
        <v>79.607839999999996</v>
      </c>
      <c r="BN438" s="14">
        <v>81.911770000000004</v>
      </c>
      <c r="BO438" s="14">
        <v>83.558819999999997</v>
      </c>
      <c r="BP438" s="14">
        <v>83.96078</v>
      </c>
      <c r="BQ438" s="14">
        <v>84.96078</v>
      </c>
      <c r="BR438" s="14">
        <v>85.803920000000005</v>
      </c>
      <c r="BS438" s="14">
        <v>87.852940000000004</v>
      </c>
      <c r="BT438" s="14">
        <v>89.352940000000004</v>
      </c>
      <c r="BU438" s="14">
        <v>89.352940000000004</v>
      </c>
      <c r="BV438" s="14">
        <v>88.803920000000005</v>
      </c>
      <c r="BW438" s="14">
        <v>88</v>
      </c>
      <c r="BX438" s="14">
        <v>85.950980000000001</v>
      </c>
      <c r="BY438" s="14">
        <v>85.215680000000006</v>
      </c>
      <c r="BZ438" s="14">
        <v>84.862750000000005</v>
      </c>
      <c r="CA438" s="14">
        <v>82.558819999999997</v>
      </c>
      <c r="CB438" s="14">
        <v>80.058819999999997</v>
      </c>
      <c r="CC438" s="14">
        <v>78.754909999999995</v>
      </c>
      <c r="CD438" s="14">
        <v>78.303920000000005</v>
      </c>
      <c r="CE438" s="14">
        <v>4981.87</v>
      </c>
      <c r="CF438" s="14">
        <v>4526.6329999999998</v>
      </c>
      <c r="CG438" s="14">
        <v>4172.451</v>
      </c>
      <c r="CH438" s="14">
        <v>4126.46</v>
      </c>
      <c r="CI438" s="14">
        <v>4008.9119999999998</v>
      </c>
      <c r="CJ438" s="14">
        <v>4353.2920000000004</v>
      </c>
      <c r="CK438" s="14">
        <v>5510.4719999999998</v>
      </c>
      <c r="CL438" s="14">
        <v>3838.7170000000001</v>
      </c>
      <c r="CM438" s="14">
        <v>3550.498</v>
      </c>
      <c r="CN438" s="14">
        <v>4889.1459999999997</v>
      </c>
      <c r="CO438" s="14">
        <v>3675.8440000000001</v>
      </c>
      <c r="CP438" s="14">
        <v>2720.846</v>
      </c>
      <c r="CQ438" s="14">
        <v>2733.3090000000002</v>
      </c>
      <c r="CR438" s="14">
        <v>3435.6909999999998</v>
      </c>
      <c r="CS438" s="14">
        <v>4181.0039999999999</v>
      </c>
      <c r="CT438" s="14">
        <v>4806.4719999999998</v>
      </c>
      <c r="CU438" s="14">
        <v>4844.5609999999997</v>
      </c>
      <c r="CV438" s="14">
        <v>5993.4049999999997</v>
      </c>
      <c r="CW438" s="14">
        <v>6847.491</v>
      </c>
      <c r="CX438" s="14">
        <v>9568.8369999999995</v>
      </c>
      <c r="CY438" s="14">
        <v>9371.5210000000006</v>
      </c>
      <c r="CZ438" s="14">
        <v>6583.4549999999999</v>
      </c>
      <c r="DA438" s="14">
        <v>4984.7619999999997</v>
      </c>
      <c r="DB438" s="14">
        <v>3446.9470000000001</v>
      </c>
      <c r="DC438" s="14">
        <v>4216.451</v>
      </c>
      <c r="DD438" s="14">
        <v>16</v>
      </c>
      <c r="DE438" s="14">
        <v>19</v>
      </c>
      <c r="DF438" s="27">
        <f t="shared" ca="1" si="6"/>
        <v>716.66900000000078</v>
      </c>
      <c r="DG438" s="14">
        <v>0</v>
      </c>
      <c r="DH438" s="14"/>
      <c r="DI438" s="14"/>
      <c r="DJ438" s="14"/>
      <c r="DK438" s="14"/>
      <c r="DL438" s="14"/>
      <c r="DM438" s="14"/>
      <c r="DN438" s="14"/>
      <c r="DO438" s="14"/>
      <c r="DP438" s="14"/>
      <c r="DQ438" s="14"/>
      <c r="DR438" s="14"/>
      <c r="DS438" s="14"/>
      <c r="DT438" s="14"/>
      <c r="DU438" s="14"/>
      <c r="DV438" s="14"/>
      <c r="DW438" s="14"/>
      <c r="DX438" s="14"/>
      <c r="DY438" s="14"/>
      <c r="DZ438" s="14"/>
      <c r="EA438" s="14"/>
    </row>
    <row r="439" spans="1:131" x14ac:dyDescent="0.25">
      <c r="A439" s="14" t="s">
        <v>64</v>
      </c>
      <c r="B439" s="14" t="s">
        <v>63</v>
      </c>
      <c r="C439" s="14" t="s">
        <v>63</v>
      </c>
      <c r="D439" s="14" t="s">
        <v>63</v>
      </c>
      <c r="E439" s="14" t="s">
        <v>107</v>
      </c>
      <c r="F439" s="14" t="s">
        <v>63</v>
      </c>
      <c r="G439" s="14" t="s">
        <v>192</v>
      </c>
      <c r="H439" s="1">
        <v>42167</v>
      </c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  <c r="BN439" s="14"/>
      <c r="BO439" s="14"/>
      <c r="BP439" s="14"/>
      <c r="BQ439" s="14"/>
      <c r="BR439" s="14"/>
      <c r="BS439" s="14"/>
      <c r="BT439" s="14"/>
      <c r="BU439" s="14"/>
      <c r="BV439" s="14"/>
      <c r="BW439" s="14"/>
      <c r="BX439" s="14"/>
      <c r="BY439" s="14"/>
      <c r="BZ439" s="14"/>
      <c r="CA439" s="14"/>
      <c r="CB439" s="14"/>
      <c r="CC439" s="14"/>
      <c r="CD439" s="14"/>
      <c r="CE439" s="14"/>
      <c r="CF439" s="14"/>
      <c r="CG439" s="14"/>
      <c r="CH439" s="14"/>
      <c r="CI439" s="14"/>
      <c r="CJ439" s="14"/>
      <c r="CK439" s="14"/>
      <c r="CL439" s="14"/>
      <c r="CM439" s="14"/>
      <c r="CN439" s="14"/>
      <c r="CO439" s="14"/>
      <c r="CP439" s="14"/>
      <c r="CQ439" s="14"/>
      <c r="CR439" s="14"/>
      <c r="CS439" s="14"/>
      <c r="CT439" s="14"/>
      <c r="CU439" s="14"/>
      <c r="CV439" s="14"/>
      <c r="CW439" s="14"/>
      <c r="CX439" s="14"/>
      <c r="CY439" s="14"/>
      <c r="CZ439" s="14"/>
      <c r="DD439" s="14">
        <v>16</v>
      </c>
      <c r="DE439" s="14">
        <v>19</v>
      </c>
      <c r="DF439" s="27">
        <f t="shared" ca="1" si="6"/>
        <v>0</v>
      </c>
      <c r="DG439" s="14">
        <v>1</v>
      </c>
      <c r="DH439" s="14"/>
      <c r="DI439" s="14"/>
      <c r="DJ439" s="14"/>
      <c r="DK439" s="14"/>
      <c r="DL439" s="14"/>
      <c r="DM439" s="14"/>
      <c r="DN439" s="14"/>
      <c r="DO439" s="14"/>
      <c r="DP439" s="14"/>
      <c r="DQ439" s="14"/>
      <c r="DR439" s="14"/>
      <c r="DS439" s="14"/>
      <c r="DT439" s="14"/>
      <c r="DU439" s="14"/>
      <c r="DV439" s="14"/>
      <c r="DW439" s="14"/>
      <c r="DX439" s="14"/>
      <c r="DY439" s="14"/>
      <c r="DZ439" s="14"/>
      <c r="EA439" s="14"/>
    </row>
    <row r="440" spans="1:131" x14ac:dyDescent="0.25">
      <c r="A440" s="14" t="s">
        <v>64</v>
      </c>
      <c r="B440" s="14" t="s">
        <v>63</v>
      </c>
      <c r="C440" s="14" t="s">
        <v>63</v>
      </c>
      <c r="D440" s="14" t="s">
        <v>63</v>
      </c>
      <c r="E440" s="14" t="s">
        <v>107</v>
      </c>
      <c r="F440" s="14" t="s">
        <v>63</v>
      </c>
      <c r="G440" s="14" t="s">
        <v>192</v>
      </c>
      <c r="H440" s="1">
        <v>42180</v>
      </c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4"/>
      <c r="BN440" s="14"/>
      <c r="BO440" s="14"/>
      <c r="BP440" s="14"/>
      <c r="BQ440" s="14"/>
      <c r="BR440" s="14"/>
      <c r="BS440" s="14"/>
      <c r="BT440" s="14"/>
      <c r="BU440" s="14"/>
      <c r="BV440" s="14"/>
      <c r="BW440" s="14"/>
      <c r="BX440" s="14"/>
      <c r="BY440" s="14"/>
      <c r="BZ440" s="14"/>
      <c r="CA440" s="14"/>
      <c r="CB440" s="14"/>
      <c r="CC440" s="14"/>
      <c r="CD440" s="14"/>
      <c r="CE440" s="14"/>
      <c r="CF440" s="14"/>
      <c r="CG440" s="14"/>
      <c r="CH440" s="14"/>
      <c r="CI440" s="14"/>
      <c r="CJ440" s="14"/>
      <c r="CK440" s="14"/>
      <c r="CL440" s="14"/>
      <c r="CM440" s="14"/>
      <c r="CN440" s="14"/>
      <c r="CO440" s="14"/>
      <c r="CP440" s="14"/>
      <c r="CQ440" s="14"/>
      <c r="CR440" s="14"/>
      <c r="CS440" s="14"/>
      <c r="CT440" s="14"/>
      <c r="CU440" s="14"/>
      <c r="CV440" s="14"/>
      <c r="CW440" s="14"/>
      <c r="CX440" s="14"/>
      <c r="CY440" s="14"/>
      <c r="CZ440" s="14"/>
      <c r="DD440" s="14">
        <v>16</v>
      </c>
      <c r="DE440" s="14">
        <v>19</v>
      </c>
      <c r="DF440" s="27">
        <f t="shared" ca="1" si="6"/>
        <v>0</v>
      </c>
      <c r="DG440" s="14">
        <v>1</v>
      </c>
      <c r="DH440" s="14"/>
      <c r="DI440" s="14"/>
      <c r="DJ440" s="14"/>
      <c r="DK440" s="14"/>
      <c r="DL440" s="14"/>
      <c r="DM440" s="14"/>
      <c r="DN440" s="14"/>
      <c r="DO440" s="14"/>
      <c r="DP440" s="14"/>
      <c r="DQ440" s="14"/>
      <c r="DR440" s="14"/>
      <c r="DS440" s="14"/>
      <c r="DT440" s="14"/>
      <c r="DU440" s="14"/>
      <c r="DV440" s="14"/>
      <c r="DW440" s="14"/>
      <c r="DX440" s="14"/>
      <c r="DY440" s="14"/>
      <c r="DZ440" s="14"/>
      <c r="EA440" s="14"/>
    </row>
    <row r="441" spans="1:131" x14ac:dyDescent="0.25">
      <c r="A441" s="14" t="s">
        <v>64</v>
      </c>
      <c r="B441" s="14" t="s">
        <v>63</v>
      </c>
      <c r="C441" s="14" t="s">
        <v>63</v>
      </c>
      <c r="D441" s="14" t="s">
        <v>63</v>
      </c>
      <c r="E441" s="14" t="s">
        <v>107</v>
      </c>
      <c r="F441" s="14" t="s">
        <v>63</v>
      </c>
      <c r="G441" s="14" t="s">
        <v>192</v>
      </c>
      <c r="H441" s="1">
        <v>42181</v>
      </c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4"/>
      <c r="BN441" s="14"/>
      <c r="BO441" s="14"/>
      <c r="BP441" s="14"/>
      <c r="BQ441" s="14"/>
      <c r="BR441" s="14"/>
      <c r="BS441" s="14"/>
      <c r="BT441" s="14"/>
      <c r="BU441" s="14"/>
      <c r="BV441" s="14"/>
      <c r="BW441" s="14"/>
      <c r="BX441" s="14"/>
      <c r="BY441" s="14"/>
      <c r="BZ441" s="14"/>
      <c r="CA441" s="14"/>
      <c r="CB441" s="14"/>
      <c r="CC441" s="14"/>
      <c r="CD441" s="14"/>
      <c r="CE441" s="14"/>
      <c r="CF441" s="14"/>
      <c r="CG441" s="14"/>
      <c r="CH441" s="14"/>
      <c r="CI441" s="14"/>
      <c r="CJ441" s="14"/>
      <c r="CK441" s="14"/>
      <c r="CL441" s="14"/>
      <c r="CM441" s="14"/>
      <c r="CN441" s="14"/>
      <c r="CO441" s="14"/>
      <c r="CP441" s="14"/>
      <c r="CQ441" s="14"/>
      <c r="CR441" s="14"/>
      <c r="CS441" s="14"/>
      <c r="CT441" s="14"/>
      <c r="CU441" s="14"/>
      <c r="CV441" s="14"/>
      <c r="CW441" s="14"/>
      <c r="CX441" s="14"/>
      <c r="CY441" s="14"/>
      <c r="CZ441" s="14"/>
      <c r="DD441" s="14">
        <v>16</v>
      </c>
      <c r="DE441" s="14">
        <v>19</v>
      </c>
      <c r="DF441" s="27">
        <f t="shared" ca="1" si="6"/>
        <v>0</v>
      </c>
      <c r="DG441" s="14">
        <v>1</v>
      </c>
      <c r="DH441" s="14"/>
      <c r="DI441" s="14"/>
      <c r="DJ441" s="14"/>
      <c r="DK441" s="14"/>
      <c r="DL441" s="14"/>
      <c r="DM441" s="14"/>
      <c r="DN441" s="14"/>
      <c r="DO441" s="14"/>
      <c r="DP441" s="14"/>
      <c r="DQ441" s="14"/>
      <c r="DR441" s="14"/>
      <c r="DS441" s="14"/>
      <c r="DT441" s="14"/>
      <c r="DU441" s="14"/>
      <c r="DV441" s="14"/>
      <c r="DW441" s="14"/>
      <c r="DX441" s="14"/>
      <c r="DY441" s="14"/>
      <c r="DZ441" s="14"/>
      <c r="EA441" s="14"/>
    </row>
    <row r="442" spans="1:131" x14ac:dyDescent="0.25">
      <c r="A442" s="14" t="s">
        <v>64</v>
      </c>
      <c r="B442" s="14" t="s">
        <v>63</v>
      </c>
      <c r="C442" s="14" t="s">
        <v>63</v>
      </c>
      <c r="D442" s="14" t="s">
        <v>63</v>
      </c>
      <c r="E442" s="14" t="s">
        <v>107</v>
      </c>
      <c r="F442" s="14" t="s">
        <v>63</v>
      </c>
      <c r="G442" s="14" t="s">
        <v>192</v>
      </c>
      <c r="H442" s="1">
        <v>42185</v>
      </c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  <c r="BN442" s="14"/>
      <c r="BO442" s="14"/>
      <c r="BP442" s="14"/>
      <c r="BQ442" s="14"/>
      <c r="BR442" s="14"/>
      <c r="BS442" s="14"/>
      <c r="BT442" s="14"/>
      <c r="BU442" s="14"/>
      <c r="BV442" s="14"/>
      <c r="BW442" s="14"/>
      <c r="BX442" s="14"/>
      <c r="BY442" s="14"/>
      <c r="BZ442" s="14"/>
      <c r="CA442" s="14"/>
      <c r="CB442" s="14"/>
      <c r="CC442" s="14"/>
      <c r="CD442" s="14"/>
      <c r="CE442" s="14"/>
      <c r="CF442" s="14"/>
      <c r="CG442" s="14"/>
      <c r="CH442" s="14"/>
      <c r="CI442" s="14"/>
      <c r="CJ442" s="14"/>
      <c r="CK442" s="14"/>
      <c r="CL442" s="14"/>
      <c r="CM442" s="14"/>
      <c r="CN442" s="14"/>
      <c r="CO442" s="14"/>
      <c r="CP442" s="14"/>
      <c r="CQ442" s="14"/>
      <c r="CR442" s="14"/>
      <c r="CS442" s="14"/>
      <c r="CT442" s="14"/>
      <c r="CU442" s="14"/>
      <c r="CV442" s="14"/>
      <c r="CW442" s="14"/>
      <c r="CX442" s="14"/>
      <c r="CY442" s="14"/>
      <c r="CZ442" s="14"/>
      <c r="DD442" s="14">
        <v>16</v>
      </c>
      <c r="DE442" s="14">
        <v>19</v>
      </c>
      <c r="DF442" s="27">
        <f t="shared" ca="1" si="6"/>
        <v>0</v>
      </c>
      <c r="DG442" s="14">
        <v>1</v>
      </c>
      <c r="DH442" s="14"/>
      <c r="DI442" s="14"/>
      <c r="DJ442" s="14"/>
      <c r="DK442" s="14"/>
      <c r="DL442" s="14"/>
      <c r="DM442" s="14"/>
      <c r="DN442" s="14"/>
      <c r="DO442" s="14"/>
      <c r="DP442" s="14"/>
      <c r="DQ442" s="14"/>
      <c r="DR442" s="14"/>
      <c r="DS442" s="14"/>
      <c r="DT442" s="14"/>
      <c r="DU442" s="14"/>
      <c r="DV442" s="14"/>
      <c r="DW442" s="14"/>
      <c r="DX442" s="14"/>
      <c r="DY442" s="14"/>
      <c r="DZ442" s="14"/>
      <c r="EA442" s="14"/>
    </row>
    <row r="443" spans="1:131" x14ac:dyDescent="0.25">
      <c r="A443" s="14" t="s">
        <v>64</v>
      </c>
      <c r="B443" s="14" t="s">
        <v>63</v>
      </c>
      <c r="C443" s="14" t="s">
        <v>63</v>
      </c>
      <c r="D443" s="14" t="s">
        <v>63</v>
      </c>
      <c r="E443" s="14" t="s">
        <v>107</v>
      </c>
      <c r="F443" s="14" t="s">
        <v>63</v>
      </c>
      <c r="G443" s="14" t="s">
        <v>192</v>
      </c>
      <c r="H443" s="1">
        <v>42186</v>
      </c>
      <c r="I443" s="14">
        <v>51939.4</v>
      </c>
      <c r="J443" s="14">
        <v>50064.800000000003</v>
      </c>
      <c r="K443" s="14">
        <v>49309.49</v>
      </c>
      <c r="L443" s="14">
        <v>50387.99</v>
      </c>
      <c r="M443" s="14">
        <v>53763</v>
      </c>
      <c r="N443" s="14">
        <v>57387.41</v>
      </c>
      <c r="O443" s="14">
        <v>67252.92</v>
      </c>
      <c r="P443" s="14">
        <v>72854.86</v>
      </c>
      <c r="Q443" s="14">
        <v>78946.58</v>
      </c>
      <c r="R443" s="14">
        <v>87258.52</v>
      </c>
      <c r="S443" s="14">
        <v>98226.05</v>
      </c>
      <c r="T443" s="14">
        <v>101252.6</v>
      </c>
      <c r="U443" s="14">
        <v>101760.2</v>
      </c>
      <c r="V443" s="14">
        <v>102592.5</v>
      </c>
      <c r="W443" s="14">
        <v>98231.74</v>
      </c>
      <c r="X443" s="14">
        <v>81475.039999999994</v>
      </c>
      <c r="Y443" s="14">
        <v>81267.08</v>
      </c>
      <c r="Z443" s="14">
        <v>80596.63</v>
      </c>
      <c r="AA443" s="14">
        <v>78415.95</v>
      </c>
      <c r="AB443" s="14">
        <v>89836.53</v>
      </c>
      <c r="AC443" s="14">
        <v>92955.3</v>
      </c>
      <c r="AD443" s="14">
        <v>80943.25</v>
      </c>
      <c r="AE443" s="14">
        <v>62289.14</v>
      </c>
      <c r="AF443" s="14">
        <v>55992.77</v>
      </c>
      <c r="AG443" s="14">
        <v>80438.679999999993</v>
      </c>
      <c r="AH443" s="14">
        <v>51683.22</v>
      </c>
      <c r="AI443" s="14">
        <v>49931.05</v>
      </c>
      <c r="AJ443" s="14">
        <v>49453.91</v>
      </c>
      <c r="AK443" s="14">
        <v>50491.12</v>
      </c>
      <c r="AL443" s="14">
        <v>54087.95</v>
      </c>
      <c r="AM443" s="14">
        <v>57999.54</v>
      </c>
      <c r="AN443" s="14">
        <v>67315.63</v>
      </c>
      <c r="AO443" s="14">
        <v>72383.7</v>
      </c>
      <c r="AP443" s="14">
        <v>78653.440000000002</v>
      </c>
      <c r="AQ443" s="14">
        <v>86951.47</v>
      </c>
      <c r="AR443" s="14">
        <v>97111.82</v>
      </c>
      <c r="AS443" s="14">
        <v>100032.5</v>
      </c>
      <c r="AT443" s="14">
        <v>101790.6</v>
      </c>
      <c r="AU443" s="14">
        <v>105271.1</v>
      </c>
      <c r="AV443" s="14">
        <v>106452.4</v>
      </c>
      <c r="AW443" s="14">
        <v>106516.3</v>
      </c>
      <c r="AX443" s="14">
        <v>105468.1</v>
      </c>
      <c r="AY443" s="14">
        <v>104544.3</v>
      </c>
      <c r="AZ443" s="14">
        <v>101195.3</v>
      </c>
      <c r="BA443" s="14">
        <v>96582.82</v>
      </c>
      <c r="BB443" s="14">
        <v>94227.36</v>
      </c>
      <c r="BC443" s="14">
        <v>81885.38</v>
      </c>
      <c r="BD443" s="14">
        <v>63187.41</v>
      </c>
      <c r="BE443" s="14">
        <v>56832.09</v>
      </c>
      <c r="BF443" s="14">
        <v>104565.6</v>
      </c>
      <c r="BG443" s="14">
        <v>74.268270000000001</v>
      </c>
      <c r="BH443" s="14">
        <v>72.891270000000006</v>
      </c>
      <c r="BI443" s="14">
        <v>70.933160000000001</v>
      </c>
      <c r="BJ443" s="14">
        <v>69.559719999999999</v>
      </c>
      <c r="BK443" s="14">
        <v>68.930480000000003</v>
      </c>
      <c r="BL443" s="14">
        <v>68.180040000000005</v>
      </c>
      <c r="BM443" s="14">
        <v>68.393050000000002</v>
      </c>
      <c r="BN443" s="14">
        <v>69.672899999999998</v>
      </c>
      <c r="BO443" s="14">
        <v>72.828879999999998</v>
      </c>
      <c r="BP443" s="14">
        <v>77.240639999999999</v>
      </c>
      <c r="BQ443" s="14">
        <v>81.54813</v>
      </c>
      <c r="BR443" s="14">
        <v>84.820849999999993</v>
      </c>
      <c r="BS443" s="14">
        <v>86.275400000000005</v>
      </c>
      <c r="BT443" s="14">
        <v>87.192509999999999</v>
      </c>
      <c r="BU443" s="14">
        <v>87.244209999999995</v>
      </c>
      <c r="BV443" s="14">
        <v>87.844030000000004</v>
      </c>
      <c r="BW443" s="14">
        <v>87.496440000000007</v>
      </c>
      <c r="BX443" s="14">
        <v>86.424239999999998</v>
      </c>
      <c r="BY443" s="14">
        <v>84.19341</v>
      </c>
      <c r="BZ443" s="14">
        <v>81.860069999999993</v>
      </c>
      <c r="CA443" s="14">
        <v>79.715680000000006</v>
      </c>
      <c r="CB443" s="14">
        <v>78.054370000000006</v>
      </c>
      <c r="CC443" s="14">
        <v>75.565960000000004</v>
      </c>
      <c r="CD443" s="14">
        <v>73.973259999999996</v>
      </c>
      <c r="CE443" s="14">
        <v>114488.6</v>
      </c>
      <c r="CF443" s="14">
        <v>115007.1</v>
      </c>
      <c r="CG443" s="14">
        <v>106519.7</v>
      </c>
      <c r="CH443" s="14">
        <v>98749.2</v>
      </c>
      <c r="CI443" s="14">
        <v>87205.07</v>
      </c>
      <c r="CJ443" s="14">
        <v>67566.490000000005</v>
      </c>
      <c r="CK443" s="14">
        <v>59265.64</v>
      </c>
      <c r="CL443" s="14">
        <v>39351.769999999997</v>
      </c>
      <c r="CM443" s="14">
        <v>56300.1</v>
      </c>
      <c r="CN443" s="14">
        <v>81591.509999999995</v>
      </c>
      <c r="CO443" s="14">
        <v>123155.4</v>
      </c>
      <c r="CP443" s="14">
        <v>122424.6</v>
      </c>
      <c r="CQ443" s="14">
        <v>125598.9</v>
      </c>
      <c r="CR443" s="14">
        <v>148991.20000000001</v>
      </c>
      <c r="CS443" s="14">
        <v>150250.79999999999</v>
      </c>
      <c r="CT443" s="14">
        <v>138823.1</v>
      </c>
      <c r="CU443" s="14">
        <v>137381.79999999999</v>
      </c>
      <c r="CV443" s="14">
        <v>133064</v>
      </c>
      <c r="CW443" s="14">
        <v>140030</v>
      </c>
      <c r="CX443" s="14">
        <v>169640.6</v>
      </c>
      <c r="CY443" s="14">
        <v>177104.5</v>
      </c>
      <c r="CZ443" s="14">
        <v>172698.7</v>
      </c>
      <c r="DA443" s="14">
        <v>152797.29999999999</v>
      </c>
      <c r="DB443" s="14">
        <v>155130.79999999999</v>
      </c>
      <c r="DC443" s="14">
        <v>116873.8</v>
      </c>
      <c r="DD443" s="14">
        <v>16</v>
      </c>
      <c r="DE443" s="14">
        <v>19</v>
      </c>
      <c r="DF443" s="27">
        <f t="shared" ca="1" si="6"/>
        <v>25306.600000000006</v>
      </c>
      <c r="DG443" s="14">
        <v>0</v>
      </c>
      <c r="DH443" s="14"/>
      <c r="DI443" s="14"/>
      <c r="DJ443" s="14"/>
      <c r="DK443" s="14"/>
      <c r="DL443" s="14"/>
      <c r="DM443" s="14"/>
      <c r="DN443" s="14"/>
      <c r="DO443" s="14"/>
      <c r="DP443" s="14"/>
      <c r="DQ443" s="14"/>
      <c r="DR443" s="14"/>
      <c r="DS443" s="14"/>
      <c r="DT443" s="14"/>
      <c r="DU443" s="14"/>
      <c r="DV443" s="14"/>
      <c r="DW443" s="14"/>
      <c r="DX443" s="14"/>
      <c r="DY443" s="14"/>
      <c r="DZ443" s="14"/>
      <c r="EA443" s="14"/>
    </row>
    <row r="444" spans="1:131" x14ac:dyDescent="0.25">
      <c r="A444" s="14" t="s">
        <v>64</v>
      </c>
      <c r="B444" s="14" t="s">
        <v>63</v>
      </c>
      <c r="C444" s="14" t="s">
        <v>63</v>
      </c>
      <c r="D444" s="14" t="s">
        <v>63</v>
      </c>
      <c r="E444" s="14" t="s">
        <v>107</v>
      </c>
      <c r="F444" s="14" t="s">
        <v>63</v>
      </c>
      <c r="G444" s="14" t="s">
        <v>192</v>
      </c>
      <c r="H444" s="1">
        <v>42201</v>
      </c>
      <c r="I444" s="14">
        <v>33899.089999999997</v>
      </c>
      <c r="J444" s="14">
        <v>32781.01</v>
      </c>
      <c r="K444" s="14">
        <v>31939.39</v>
      </c>
      <c r="L444" s="14">
        <v>31553.040000000001</v>
      </c>
      <c r="M444" s="14">
        <v>33627.660000000003</v>
      </c>
      <c r="N444" s="14">
        <v>36748.71</v>
      </c>
      <c r="O444" s="14">
        <v>42781.64</v>
      </c>
      <c r="P444" s="14">
        <v>46483.38</v>
      </c>
      <c r="Q444" s="14">
        <v>51160.92</v>
      </c>
      <c r="R444" s="14">
        <v>55873.38</v>
      </c>
      <c r="S444" s="14">
        <v>62818.18</v>
      </c>
      <c r="T444" s="14">
        <v>65251.61</v>
      </c>
      <c r="U444" s="14">
        <v>67471.710000000006</v>
      </c>
      <c r="V444" s="14">
        <v>69576.710000000006</v>
      </c>
      <c r="W444" s="14">
        <v>71069.88</v>
      </c>
      <c r="X444" s="14">
        <v>71168.490000000005</v>
      </c>
      <c r="Y444" s="14">
        <v>60378.85</v>
      </c>
      <c r="Z444" s="14">
        <v>60025.91</v>
      </c>
      <c r="AA444" s="14">
        <v>58581.57</v>
      </c>
      <c r="AB444" s="14">
        <v>63911.67</v>
      </c>
      <c r="AC444" s="14">
        <v>62773.34</v>
      </c>
      <c r="AD444" s="14">
        <v>54064.91</v>
      </c>
      <c r="AE444" s="14">
        <v>40267.56</v>
      </c>
      <c r="AF444" s="14">
        <v>36289.17</v>
      </c>
      <c r="AG444" s="14">
        <v>59662.11</v>
      </c>
      <c r="AH444" s="14">
        <v>33142.67</v>
      </c>
      <c r="AI444" s="14">
        <v>32097.040000000001</v>
      </c>
      <c r="AJ444" s="14">
        <v>31521.55</v>
      </c>
      <c r="AK444" s="14">
        <v>31693.39</v>
      </c>
      <c r="AL444" s="14">
        <v>33669.410000000003</v>
      </c>
      <c r="AM444" s="14">
        <v>36617.120000000003</v>
      </c>
      <c r="AN444" s="14">
        <v>43046.63</v>
      </c>
      <c r="AO444" s="14">
        <v>46699.45</v>
      </c>
      <c r="AP444" s="14">
        <v>51425.53</v>
      </c>
      <c r="AQ444" s="14">
        <v>55911.62</v>
      </c>
      <c r="AR444" s="14">
        <v>62758.28</v>
      </c>
      <c r="AS444" s="14">
        <v>64795.3</v>
      </c>
      <c r="AT444" s="14">
        <v>66368.73</v>
      </c>
      <c r="AU444" s="14">
        <v>68504.2</v>
      </c>
      <c r="AV444" s="14">
        <v>69139.990000000005</v>
      </c>
      <c r="AW444" s="14">
        <v>69150.98</v>
      </c>
      <c r="AX444" s="14">
        <v>68560.320000000007</v>
      </c>
      <c r="AY444" s="14">
        <v>67561.27</v>
      </c>
      <c r="AZ444" s="14">
        <v>65723.14</v>
      </c>
      <c r="BA444" s="14">
        <v>63578.41</v>
      </c>
      <c r="BB444" s="14">
        <v>61838.07</v>
      </c>
      <c r="BC444" s="14">
        <v>52728.77</v>
      </c>
      <c r="BD444" s="14">
        <v>39869.699999999997</v>
      </c>
      <c r="BE444" s="14">
        <v>35930.17</v>
      </c>
      <c r="BF444" s="14">
        <v>67251.64</v>
      </c>
      <c r="BG444" s="14">
        <v>66.554079999999999</v>
      </c>
      <c r="BH444" s="14">
        <v>65.556489999999997</v>
      </c>
      <c r="BI444" s="14">
        <v>64.78004</v>
      </c>
      <c r="BJ444" s="14">
        <v>63.705530000000003</v>
      </c>
      <c r="BK444" s="14">
        <v>62.912260000000003</v>
      </c>
      <c r="BL444" s="14">
        <v>62.700719999999997</v>
      </c>
      <c r="BM444" s="14">
        <v>62.796880000000002</v>
      </c>
      <c r="BN444" s="14">
        <v>64.568510000000003</v>
      </c>
      <c r="BO444" s="14">
        <v>67.243989999999997</v>
      </c>
      <c r="BP444" s="14">
        <v>70.59375</v>
      </c>
      <c r="BQ444" s="14">
        <v>74.383420000000001</v>
      </c>
      <c r="BR444" s="14">
        <v>77.483170000000001</v>
      </c>
      <c r="BS444" s="14">
        <v>80.359380000000002</v>
      </c>
      <c r="BT444" s="14">
        <v>82.868989999999997</v>
      </c>
      <c r="BU444" s="14">
        <v>83.40625</v>
      </c>
      <c r="BV444" s="14">
        <v>82.622600000000006</v>
      </c>
      <c r="BW444" s="14">
        <v>82.09254</v>
      </c>
      <c r="BX444" s="14">
        <v>81.144229999999993</v>
      </c>
      <c r="BY444" s="14">
        <v>79.822109999999995</v>
      </c>
      <c r="BZ444" s="14">
        <v>76.689899999999994</v>
      </c>
      <c r="CA444" s="14">
        <v>72.933890000000005</v>
      </c>
      <c r="CB444" s="14">
        <v>70.798079999999999</v>
      </c>
      <c r="CC444" s="14">
        <v>69.15746</v>
      </c>
      <c r="CD444" s="14">
        <v>67.825720000000004</v>
      </c>
      <c r="CE444" s="14">
        <v>217987.5</v>
      </c>
      <c r="CF444" s="14">
        <v>205513.7</v>
      </c>
      <c r="CG444" s="14">
        <v>192804.7</v>
      </c>
      <c r="CH444" s="14">
        <v>161524.29999999999</v>
      </c>
      <c r="CI444" s="14">
        <v>142497.29999999999</v>
      </c>
      <c r="CJ444" s="14">
        <v>118015.4</v>
      </c>
      <c r="CK444" s="14">
        <v>106259</v>
      </c>
      <c r="CL444" s="14">
        <v>94366.57</v>
      </c>
      <c r="CM444" s="14">
        <v>116169.4</v>
      </c>
      <c r="CN444" s="14">
        <v>173880.6</v>
      </c>
      <c r="CO444" s="14">
        <v>278401.8</v>
      </c>
      <c r="CP444" s="14">
        <v>288388.7</v>
      </c>
      <c r="CQ444" s="14">
        <v>270809.90000000002</v>
      </c>
      <c r="CR444" s="14">
        <v>298098</v>
      </c>
      <c r="CS444" s="14">
        <v>281067.2</v>
      </c>
      <c r="CT444" s="14">
        <v>301481.40000000002</v>
      </c>
      <c r="CU444" s="14">
        <v>308121.8</v>
      </c>
      <c r="CV444" s="14">
        <v>282460.2</v>
      </c>
      <c r="CW444" s="14">
        <v>291613.40000000002</v>
      </c>
      <c r="CX444" s="14">
        <v>348916.1</v>
      </c>
      <c r="CY444" s="14">
        <v>388059.4</v>
      </c>
      <c r="CZ444" s="14">
        <v>339009.5</v>
      </c>
      <c r="DA444" s="14">
        <v>271787.8</v>
      </c>
      <c r="DB444" s="14">
        <v>275083.90000000002</v>
      </c>
      <c r="DC444" s="14">
        <v>256438.1</v>
      </c>
      <c r="DD444" s="14">
        <v>17</v>
      </c>
      <c r="DE444" s="14">
        <v>19</v>
      </c>
      <c r="DF444" s="27">
        <f t="shared" ca="1" si="6"/>
        <v>8762.0799999999963</v>
      </c>
      <c r="DG444" s="14">
        <v>0</v>
      </c>
      <c r="DH444" s="14"/>
      <c r="DI444" s="14"/>
      <c r="DJ444" s="14"/>
      <c r="DK444" s="14"/>
      <c r="DL444" s="14"/>
      <c r="DM444" s="14"/>
      <c r="DN444" s="14"/>
      <c r="DO444" s="14"/>
      <c r="DP444" s="14"/>
      <c r="DQ444" s="14"/>
      <c r="DR444" s="14"/>
      <c r="DS444" s="14"/>
      <c r="DT444" s="14"/>
      <c r="DU444" s="14"/>
      <c r="DV444" s="14"/>
      <c r="DW444" s="14"/>
      <c r="DX444" s="14"/>
      <c r="DY444" s="14"/>
      <c r="DZ444" s="14"/>
      <c r="EA444" s="14"/>
    </row>
    <row r="445" spans="1:131" x14ac:dyDescent="0.25">
      <c r="A445" s="14" t="s">
        <v>64</v>
      </c>
      <c r="B445" s="14" t="s">
        <v>63</v>
      </c>
      <c r="C445" s="14" t="s">
        <v>63</v>
      </c>
      <c r="D445" s="14" t="s">
        <v>63</v>
      </c>
      <c r="E445" s="14" t="s">
        <v>107</v>
      </c>
      <c r="F445" s="14" t="s">
        <v>63</v>
      </c>
      <c r="G445" s="14" t="s">
        <v>192</v>
      </c>
      <c r="H445" s="1">
        <v>42213</v>
      </c>
      <c r="I445" s="14">
        <v>58000.959999999999</v>
      </c>
      <c r="J445" s="14">
        <v>56401.94</v>
      </c>
      <c r="K445" s="14">
        <v>55317.95</v>
      </c>
      <c r="L445" s="14">
        <v>56265.34</v>
      </c>
      <c r="M445" s="14">
        <v>57868.7</v>
      </c>
      <c r="N445" s="14">
        <v>61818.86</v>
      </c>
      <c r="O445" s="14">
        <v>70130.929999999993</v>
      </c>
      <c r="P445" s="14">
        <v>75258.95</v>
      </c>
      <c r="Q445" s="14">
        <v>82344.3</v>
      </c>
      <c r="R445" s="14">
        <v>90652.7</v>
      </c>
      <c r="S445" s="14">
        <v>101690.8</v>
      </c>
      <c r="T445" s="14">
        <v>106378.1</v>
      </c>
      <c r="U445" s="14">
        <v>108639.9</v>
      </c>
      <c r="V445" s="14">
        <v>108863.9</v>
      </c>
      <c r="W445" s="14">
        <v>105727.1</v>
      </c>
      <c r="X445" s="14">
        <v>88114.53</v>
      </c>
      <c r="Y445" s="14">
        <v>89464.1</v>
      </c>
      <c r="Z445" s="14">
        <v>88972.47</v>
      </c>
      <c r="AA445" s="14">
        <v>87239.5</v>
      </c>
      <c r="AB445" s="14">
        <v>100704.2</v>
      </c>
      <c r="AC445" s="14">
        <v>102344.6</v>
      </c>
      <c r="AD445" s="14">
        <v>89799.51</v>
      </c>
      <c r="AE445" s="14">
        <v>70474.64</v>
      </c>
      <c r="AF445" s="14">
        <v>64248.42</v>
      </c>
      <c r="AG445" s="14">
        <v>88447.65</v>
      </c>
      <c r="AH445" s="14">
        <v>58031.17</v>
      </c>
      <c r="AI445" s="14">
        <v>56399.5</v>
      </c>
      <c r="AJ445" s="14">
        <v>55407.69</v>
      </c>
      <c r="AK445" s="14">
        <v>56173.42</v>
      </c>
      <c r="AL445" s="14">
        <v>58176.09</v>
      </c>
      <c r="AM445" s="14">
        <v>62406.54</v>
      </c>
      <c r="AN445" s="14">
        <v>70373.38</v>
      </c>
      <c r="AO445" s="14">
        <v>74508.03</v>
      </c>
      <c r="AP445" s="14">
        <v>81764.09</v>
      </c>
      <c r="AQ445" s="14">
        <v>90292.62</v>
      </c>
      <c r="AR445" s="14">
        <v>100798.9</v>
      </c>
      <c r="AS445" s="14">
        <v>105487</v>
      </c>
      <c r="AT445" s="14">
        <v>108598.8</v>
      </c>
      <c r="AU445" s="14">
        <v>111569.60000000001</v>
      </c>
      <c r="AV445" s="14">
        <v>115752.9</v>
      </c>
      <c r="AW445" s="14">
        <v>117209.9</v>
      </c>
      <c r="AX445" s="14">
        <v>117403.1</v>
      </c>
      <c r="AY445" s="14">
        <v>116003.6</v>
      </c>
      <c r="AZ445" s="14">
        <v>112624.1</v>
      </c>
      <c r="BA445" s="14">
        <v>106882.3</v>
      </c>
      <c r="BB445" s="14">
        <v>103474.6</v>
      </c>
      <c r="BC445" s="14">
        <v>90638.46</v>
      </c>
      <c r="BD445" s="14">
        <v>71387.289999999994</v>
      </c>
      <c r="BE445" s="14">
        <v>65373.89</v>
      </c>
      <c r="BF445" s="14">
        <v>115720.2</v>
      </c>
      <c r="BG445" s="14">
        <v>68.806039999999996</v>
      </c>
      <c r="BH445" s="14">
        <v>67.61121</v>
      </c>
      <c r="BI445" s="14">
        <v>65.970690000000005</v>
      </c>
      <c r="BJ445" s="14">
        <v>64.940510000000003</v>
      </c>
      <c r="BK445" s="14">
        <v>63.636209999999998</v>
      </c>
      <c r="BL445" s="14">
        <v>62.86983</v>
      </c>
      <c r="BM445" s="14">
        <v>63.265520000000002</v>
      </c>
      <c r="BN445" s="14">
        <v>67.121549999999999</v>
      </c>
      <c r="BO445" s="14">
        <v>71.932760000000002</v>
      </c>
      <c r="BP445" s="14">
        <v>76.812070000000006</v>
      </c>
      <c r="BQ445" s="14">
        <v>81.2</v>
      </c>
      <c r="BR445" s="14">
        <v>85.371549999999999</v>
      </c>
      <c r="BS445" s="14">
        <v>88.879310000000004</v>
      </c>
      <c r="BT445" s="14">
        <v>91.546549999999996</v>
      </c>
      <c r="BU445" s="14">
        <v>92.920689999999993</v>
      </c>
      <c r="BV445" s="14">
        <v>93.807760000000002</v>
      </c>
      <c r="BW445" s="14">
        <v>93.705169999999995</v>
      </c>
      <c r="BX445" s="14">
        <v>92.968100000000007</v>
      </c>
      <c r="BY445" s="14">
        <v>91.094830000000002</v>
      </c>
      <c r="BZ445" s="14">
        <v>87.216380000000001</v>
      </c>
      <c r="CA445" s="14">
        <v>82.700860000000006</v>
      </c>
      <c r="CB445" s="14">
        <v>79.227580000000003</v>
      </c>
      <c r="CC445" s="14">
        <v>76.924139999999994</v>
      </c>
      <c r="CD445" s="14">
        <v>75.025000000000006</v>
      </c>
      <c r="CE445" s="14">
        <v>94661.59</v>
      </c>
      <c r="CF445" s="14">
        <v>92885.36</v>
      </c>
      <c r="CG445" s="14">
        <v>86292.87</v>
      </c>
      <c r="CH445" s="14">
        <v>79644.320000000007</v>
      </c>
      <c r="CI445" s="14">
        <v>69032.66</v>
      </c>
      <c r="CJ445" s="14">
        <v>50005.95</v>
      </c>
      <c r="CK445" s="14">
        <v>41768.29</v>
      </c>
      <c r="CL445" s="14">
        <v>37413.040000000001</v>
      </c>
      <c r="CM445" s="14">
        <v>53716.639999999999</v>
      </c>
      <c r="CN445" s="14">
        <v>77163.39</v>
      </c>
      <c r="CO445" s="14">
        <v>109928.5</v>
      </c>
      <c r="CP445" s="14">
        <v>112854.2</v>
      </c>
      <c r="CQ445" s="14">
        <v>113610.5</v>
      </c>
      <c r="CR445" s="14">
        <v>131867.79999999999</v>
      </c>
      <c r="CS445" s="14">
        <v>131988.6</v>
      </c>
      <c r="CT445" s="14">
        <v>137975.9</v>
      </c>
      <c r="CU445" s="14">
        <v>136509.20000000001</v>
      </c>
      <c r="CV445" s="14">
        <v>134011.5</v>
      </c>
      <c r="CW445" s="14">
        <v>144267.1</v>
      </c>
      <c r="CX445" s="14">
        <v>170415.5</v>
      </c>
      <c r="CY445" s="14">
        <v>192060.1</v>
      </c>
      <c r="CZ445" s="14">
        <v>173597.1</v>
      </c>
      <c r="DA445" s="14">
        <v>143506.9</v>
      </c>
      <c r="DB445" s="14">
        <v>140760.5</v>
      </c>
      <c r="DC445" s="14">
        <v>119087.6</v>
      </c>
      <c r="DD445" s="14">
        <v>16</v>
      </c>
      <c r="DE445" s="14">
        <v>19</v>
      </c>
      <c r="DF445" s="27">
        <f t="shared" ca="1" si="6"/>
        <v>28144.725000000006</v>
      </c>
      <c r="DG445" s="14">
        <v>0</v>
      </c>
      <c r="DH445" s="14"/>
      <c r="DI445" s="14"/>
      <c r="DJ445" s="14"/>
      <c r="DK445" s="14"/>
      <c r="DL445" s="14"/>
      <c r="DM445" s="14"/>
      <c r="DN445" s="14"/>
      <c r="DO445" s="14"/>
      <c r="DP445" s="14"/>
      <c r="DQ445" s="14"/>
      <c r="DR445" s="14"/>
      <c r="DS445" s="14"/>
      <c r="DT445" s="14"/>
      <c r="DU445" s="14"/>
      <c r="DV445" s="14"/>
      <c r="DW445" s="14"/>
      <c r="DX445" s="14"/>
      <c r="DY445" s="14"/>
      <c r="DZ445" s="14"/>
      <c r="EA445" s="14"/>
    </row>
    <row r="446" spans="1:131" x14ac:dyDescent="0.25">
      <c r="A446" s="14" t="s">
        <v>64</v>
      </c>
      <c r="B446" s="14" t="s">
        <v>63</v>
      </c>
      <c r="C446" s="14" t="s">
        <v>63</v>
      </c>
      <c r="D446" s="14" t="s">
        <v>63</v>
      </c>
      <c r="E446" s="14" t="s">
        <v>107</v>
      </c>
      <c r="F446" s="14" t="s">
        <v>63</v>
      </c>
      <c r="G446" s="14" t="s">
        <v>192</v>
      </c>
      <c r="H446" s="1">
        <v>42214</v>
      </c>
      <c r="I446" s="14">
        <v>59630.99</v>
      </c>
      <c r="J446" s="14">
        <v>57785.54</v>
      </c>
      <c r="K446" s="14">
        <v>56806.91</v>
      </c>
      <c r="L446" s="14">
        <v>57447.73</v>
      </c>
      <c r="M446" s="14">
        <v>60252.13</v>
      </c>
      <c r="N446" s="14">
        <v>62755.05</v>
      </c>
      <c r="O446" s="14">
        <v>71285.67</v>
      </c>
      <c r="P446" s="14">
        <v>77184.710000000006</v>
      </c>
      <c r="Q446" s="14">
        <v>84161.89</v>
      </c>
      <c r="R446" s="14">
        <v>90757.81</v>
      </c>
      <c r="S446" s="14">
        <v>100585.8</v>
      </c>
      <c r="T446" s="14">
        <v>104594.6</v>
      </c>
      <c r="U446" s="14">
        <v>106844.9</v>
      </c>
      <c r="V446" s="14">
        <v>107714.3</v>
      </c>
      <c r="W446" s="14">
        <v>104757.4</v>
      </c>
      <c r="X446" s="14">
        <v>87535.2</v>
      </c>
      <c r="Y446" s="14">
        <v>87986.02</v>
      </c>
      <c r="Z446" s="14">
        <v>87182.22</v>
      </c>
      <c r="AA446" s="14">
        <v>85434.2</v>
      </c>
      <c r="AB446" s="14">
        <v>99166.15</v>
      </c>
      <c r="AC446" s="14">
        <v>101523</v>
      </c>
      <c r="AD446" s="14">
        <v>89744.73</v>
      </c>
      <c r="AE446" s="14">
        <v>70225.7</v>
      </c>
      <c r="AF446" s="14">
        <v>63345.54</v>
      </c>
      <c r="AG446" s="14">
        <v>87034.41</v>
      </c>
      <c r="AH446" s="14">
        <v>59880.91</v>
      </c>
      <c r="AI446" s="14">
        <v>57945.79</v>
      </c>
      <c r="AJ446" s="14">
        <v>56974.3</v>
      </c>
      <c r="AK446" s="14">
        <v>57487.86</v>
      </c>
      <c r="AL446" s="14">
        <v>60698.13</v>
      </c>
      <c r="AM446" s="14">
        <v>63436.12</v>
      </c>
      <c r="AN446" s="14">
        <v>71645</v>
      </c>
      <c r="AO446" s="14">
        <v>76725.09</v>
      </c>
      <c r="AP446" s="14">
        <v>83899.12</v>
      </c>
      <c r="AQ446" s="14">
        <v>90395.02</v>
      </c>
      <c r="AR446" s="14">
        <v>99614.080000000002</v>
      </c>
      <c r="AS446" s="14">
        <v>103588.1</v>
      </c>
      <c r="AT446" s="14">
        <v>106744</v>
      </c>
      <c r="AU446" s="14">
        <v>109923.3</v>
      </c>
      <c r="AV446" s="14">
        <v>113960.6</v>
      </c>
      <c r="AW446" s="14">
        <v>115495.6</v>
      </c>
      <c r="AX446" s="14">
        <v>114866.2</v>
      </c>
      <c r="AY446" s="14">
        <v>113422.39999999999</v>
      </c>
      <c r="AZ446" s="14">
        <v>110343.9</v>
      </c>
      <c r="BA446" s="14">
        <v>106203.5</v>
      </c>
      <c r="BB446" s="14">
        <v>103321.7</v>
      </c>
      <c r="BC446" s="14">
        <v>91115.95</v>
      </c>
      <c r="BD446" s="14">
        <v>71123.61</v>
      </c>
      <c r="BE446" s="14">
        <v>64178.43</v>
      </c>
      <c r="BF446" s="14">
        <v>113577.4</v>
      </c>
      <c r="BG446" s="14">
        <v>72.993020000000001</v>
      </c>
      <c r="BH446" s="14">
        <v>71.556719999999999</v>
      </c>
      <c r="BI446" s="14">
        <v>70.32199</v>
      </c>
      <c r="BJ446" s="14">
        <v>69.117800000000003</v>
      </c>
      <c r="BK446" s="14">
        <v>67.344679999999997</v>
      </c>
      <c r="BL446" s="14">
        <v>66.182370000000006</v>
      </c>
      <c r="BM446" s="14">
        <v>65.921459999999996</v>
      </c>
      <c r="BN446" s="14">
        <v>68.746070000000003</v>
      </c>
      <c r="BO446" s="14">
        <v>72.782719999999998</v>
      </c>
      <c r="BP446" s="14">
        <v>77.017449999999997</v>
      </c>
      <c r="BQ446" s="14">
        <v>81.385689999999997</v>
      </c>
      <c r="BR446" s="14">
        <v>85.438919999999996</v>
      </c>
      <c r="BS446" s="14">
        <v>88.103840000000005</v>
      </c>
      <c r="BT446" s="14">
        <v>90.645719999999997</v>
      </c>
      <c r="BU446" s="14">
        <v>92.068060000000003</v>
      </c>
      <c r="BV446" s="14">
        <v>92.402270000000001</v>
      </c>
      <c r="BW446" s="14">
        <v>92.180629999999994</v>
      </c>
      <c r="BX446" s="14">
        <v>90.509600000000006</v>
      </c>
      <c r="BY446" s="14">
        <v>88.028790000000001</v>
      </c>
      <c r="BZ446" s="14">
        <v>84.092500000000001</v>
      </c>
      <c r="CA446" s="14">
        <v>79.657070000000004</v>
      </c>
      <c r="CB446" s="14">
        <v>76.300169999999994</v>
      </c>
      <c r="CC446" s="14">
        <v>73.527050000000003</v>
      </c>
      <c r="CD446" s="14">
        <v>72.094239999999999</v>
      </c>
      <c r="CE446" s="14">
        <v>93888.02</v>
      </c>
      <c r="CF446" s="14">
        <v>92802.5</v>
      </c>
      <c r="CG446" s="14">
        <v>85048.16</v>
      </c>
      <c r="CH446" s="14">
        <v>78955.7</v>
      </c>
      <c r="CI446" s="14">
        <v>66300.08</v>
      </c>
      <c r="CJ446" s="14">
        <v>46555.18</v>
      </c>
      <c r="CK446" s="14">
        <v>39361.26</v>
      </c>
      <c r="CL446" s="14">
        <v>33984.35</v>
      </c>
      <c r="CM446" s="14">
        <v>49492.47</v>
      </c>
      <c r="CN446" s="14">
        <v>69999.59</v>
      </c>
      <c r="CO446" s="14">
        <v>104572.1</v>
      </c>
      <c r="CP446" s="14">
        <v>107579.4</v>
      </c>
      <c r="CQ446" s="14">
        <v>107111.1</v>
      </c>
      <c r="CR446" s="14">
        <v>121332.2</v>
      </c>
      <c r="CS446" s="14">
        <v>123645.7</v>
      </c>
      <c r="CT446" s="14">
        <v>136490.5</v>
      </c>
      <c r="CU446" s="14">
        <v>135223.1</v>
      </c>
      <c r="CV446" s="14">
        <v>133309.6</v>
      </c>
      <c r="CW446" s="14">
        <v>140291.29999999999</v>
      </c>
      <c r="CX446" s="14">
        <v>146193.5</v>
      </c>
      <c r="CY446" s="14">
        <v>160449.4</v>
      </c>
      <c r="CZ446" s="14">
        <v>157049</v>
      </c>
      <c r="DA446" s="14">
        <v>134693.29999999999</v>
      </c>
      <c r="DB446" s="14">
        <v>132953.29999999999</v>
      </c>
      <c r="DC446" s="14">
        <v>118558.7</v>
      </c>
      <c r="DD446" s="14">
        <v>16</v>
      </c>
      <c r="DE446" s="14">
        <v>19</v>
      </c>
      <c r="DF446" s="27">
        <f t="shared" ca="1" si="6"/>
        <v>27401.790000000008</v>
      </c>
      <c r="DG446" s="14">
        <v>0</v>
      </c>
      <c r="DH446" s="14"/>
      <c r="DI446" s="14"/>
      <c r="DJ446" s="14"/>
      <c r="DK446" s="14"/>
      <c r="DL446" s="14"/>
      <c r="DM446" s="14"/>
      <c r="DN446" s="14"/>
      <c r="DO446" s="14"/>
      <c r="DP446" s="14"/>
      <c r="DQ446" s="14"/>
      <c r="DR446" s="14"/>
      <c r="DS446" s="14"/>
      <c r="DT446" s="14"/>
      <c r="DU446" s="14"/>
      <c r="DV446" s="14"/>
      <c r="DW446" s="14"/>
      <c r="DX446" s="14"/>
      <c r="DY446" s="14"/>
      <c r="DZ446" s="14"/>
      <c r="EA446" s="14"/>
    </row>
    <row r="447" spans="1:131" x14ac:dyDescent="0.25">
      <c r="A447" s="14" t="s">
        <v>64</v>
      </c>
      <c r="B447" s="14" t="s">
        <v>63</v>
      </c>
      <c r="C447" s="14" t="s">
        <v>63</v>
      </c>
      <c r="D447" s="14" t="s">
        <v>63</v>
      </c>
      <c r="E447" s="14" t="s">
        <v>107</v>
      </c>
      <c r="F447" s="14" t="s">
        <v>63</v>
      </c>
      <c r="G447" s="14" t="s">
        <v>192</v>
      </c>
      <c r="H447" s="1">
        <v>42215</v>
      </c>
      <c r="I447" s="14">
        <v>59911.73</v>
      </c>
      <c r="J447" s="14">
        <v>58078.17</v>
      </c>
      <c r="K447" s="14">
        <v>56617.81</v>
      </c>
      <c r="L447" s="14">
        <v>57536.94</v>
      </c>
      <c r="M447" s="14">
        <v>59774.44</v>
      </c>
      <c r="N447" s="14">
        <v>63644.21</v>
      </c>
      <c r="O447" s="14">
        <v>72950.19</v>
      </c>
      <c r="P447" s="14">
        <v>77811.09</v>
      </c>
      <c r="Q447" s="14">
        <v>84614.73</v>
      </c>
      <c r="R447" s="14">
        <v>90829.52</v>
      </c>
      <c r="S447" s="14">
        <v>99732.93</v>
      </c>
      <c r="T447" s="14">
        <v>103088.1</v>
      </c>
      <c r="U447" s="14">
        <v>106098.4</v>
      </c>
      <c r="V447" s="14">
        <v>106544.2</v>
      </c>
      <c r="W447" s="14">
        <v>102885.8</v>
      </c>
      <c r="X447" s="14">
        <v>84853.35</v>
      </c>
      <c r="Y447" s="14">
        <v>84607.52</v>
      </c>
      <c r="Z447" s="14">
        <v>83494.8</v>
      </c>
      <c r="AA447" s="14">
        <v>82056.81</v>
      </c>
      <c r="AB447" s="14">
        <v>96839.45</v>
      </c>
      <c r="AC447" s="14">
        <v>99748.62</v>
      </c>
      <c r="AD447" s="14">
        <v>86320.960000000006</v>
      </c>
      <c r="AE447" s="14">
        <v>69390.55</v>
      </c>
      <c r="AF447" s="14">
        <v>62804.59</v>
      </c>
      <c r="AG447" s="14">
        <v>83753.119999999995</v>
      </c>
      <c r="AH447" s="14">
        <v>59849.5</v>
      </c>
      <c r="AI447" s="14">
        <v>58047.86</v>
      </c>
      <c r="AJ447" s="14">
        <v>56831.08</v>
      </c>
      <c r="AK447" s="14">
        <v>57688.36</v>
      </c>
      <c r="AL447" s="14">
        <v>60334.91</v>
      </c>
      <c r="AM447" s="14">
        <v>64345.27</v>
      </c>
      <c r="AN447" s="14">
        <v>73062.91</v>
      </c>
      <c r="AO447" s="14">
        <v>77158.59</v>
      </c>
      <c r="AP447" s="14">
        <v>84196.02</v>
      </c>
      <c r="AQ447" s="14">
        <v>90415.22</v>
      </c>
      <c r="AR447" s="14">
        <v>98971.26</v>
      </c>
      <c r="AS447" s="14">
        <v>102049.5</v>
      </c>
      <c r="AT447" s="14">
        <v>105652.4</v>
      </c>
      <c r="AU447" s="14">
        <v>108166.7</v>
      </c>
      <c r="AV447" s="14">
        <v>111205.2</v>
      </c>
      <c r="AW447" s="14">
        <v>111647.2</v>
      </c>
      <c r="AX447" s="14">
        <v>110884</v>
      </c>
      <c r="AY447" s="14">
        <v>109148.3</v>
      </c>
      <c r="AZ447" s="14">
        <v>106923.8</v>
      </c>
      <c r="BA447" s="14">
        <v>103605.1</v>
      </c>
      <c r="BB447" s="14">
        <v>101293.7</v>
      </c>
      <c r="BC447" s="14">
        <v>87582.63</v>
      </c>
      <c r="BD447" s="14">
        <v>70157.34</v>
      </c>
      <c r="BE447" s="14">
        <v>63596.160000000003</v>
      </c>
      <c r="BF447" s="14">
        <v>109699.1</v>
      </c>
      <c r="BG447" s="14">
        <v>70.975480000000005</v>
      </c>
      <c r="BH447" s="14">
        <v>70.211039999999997</v>
      </c>
      <c r="BI447" s="14">
        <v>69.160250000000005</v>
      </c>
      <c r="BJ447" s="14">
        <v>67.818740000000005</v>
      </c>
      <c r="BK447" s="14">
        <v>67.146230000000003</v>
      </c>
      <c r="BL447" s="14">
        <v>66.48424</v>
      </c>
      <c r="BM447" s="14">
        <v>66.166370000000001</v>
      </c>
      <c r="BN447" s="14">
        <v>67.426450000000003</v>
      </c>
      <c r="BO447" s="14">
        <v>69.852890000000002</v>
      </c>
      <c r="BP447" s="14">
        <v>72.920320000000004</v>
      </c>
      <c r="BQ447" s="14">
        <v>76.030649999999994</v>
      </c>
      <c r="BR447" s="14">
        <v>79.424689999999998</v>
      </c>
      <c r="BS447" s="14">
        <v>82.630470000000003</v>
      </c>
      <c r="BT447" s="14">
        <v>85.146230000000003</v>
      </c>
      <c r="BU447" s="14">
        <v>86.619960000000006</v>
      </c>
      <c r="BV447" s="14">
        <v>87.457970000000003</v>
      </c>
      <c r="BW447" s="14">
        <v>87.619960000000006</v>
      </c>
      <c r="BX447" s="14">
        <v>86.536779999999993</v>
      </c>
      <c r="BY447" s="14">
        <v>84.021889999999999</v>
      </c>
      <c r="BZ447" s="14">
        <v>80.098950000000002</v>
      </c>
      <c r="CA447" s="14">
        <v>76.878280000000004</v>
      </c>
      <c r="CB447" s="14">
        <v>74.743430000000004</v>
      </c>
      <c r="CC447" s="14">
        <v>73.106830000000002</v>
      </c>
      <c r="CD447" s="14">
        <v>71.834500000000006</v>
      </c>
      <c r="CE447" s="14">
        <v>90301.58</v>
      </c>
      <c r="CF447" s="14">
        <v>89029.05</v>
      </c>
      <c r="CG447" s="14">
        <v>84172.63</v>
      </c>
      <c r="CH447" s="14">
        <v>76824.44</v>
      </c>
      <c r="CI447" s="14">
        <v>65609.05</v>
      </c>
      <c r="CJ447" s="14">
        <v>47569.35</v>
      </c>
      <c r="CK447" s="14">
        <v>38487.5</v>
      </c>
      <c r="CL447" s="14">
        <v>33456.699999999997</v>
      </c>
      <c r="CM447" s="14">
        <v>49629.77</v>
      </c>
      <c r="CN447" s="14">
        <v>69473.37</v>
      </c>
      <c r="CO447" s="14">
        <v>102912.7</v>
      </c>
      <c r="CP447" s="14">
        <v>106645.1</v>
      </c>
      <c r="CQ447" s="14">
        <v>108670.39999999999</v>
      </c>
      <c r="CR447" s="14">
        <v>126189.6</v>
      </c>
      <c r="CS447" s="14">
        <v>124556.5</v>
      </c>
      <c r="CT447" s="14">
        <v>128445.5</v>
      </c>
      <c r="CU447" s="14">
        <v>128667.7</v>
      </c>
      <c r="CV447" s="14">
        <v>125393.5</v>
      </c>
      <c r="CW447" s="14">
        <v>132289.29999999999</v>
      </c>
      <c r="CX447" s="14">
        <v>149626</v>
      </c>
      <c r="CY447" s="14">
        <v>157607.29999999999</v>
      </c>
      <c r="CZ447" s="14">
        <v>152247</v>
      </c>
      <c r="DA447" s="14">
        <v>132174.6</v>
      </c>
      <c r="DB447" s="14">
        <v>131454</v>
      </c>
      <c r="DC447" s="14">
        <v>110772.4</v>
      </c>
      <c r="DD447" s="14">
        <v>16</v>
      </c>
      <c r="DE447" s="14">
        <v>19</v>
      </c>
      <c r="DF447" s="27">
        <f t="shared" ca="1" si="6"/>
        <v>26968.055000000008</v>
      </c>
      <c r="DG447" s="14">
        <v>0</v>
      </c>
      <c r="DH447" s="14"/>
      <c r="DI447" s="14"/>
      <c r="DJ447" s="14"/>
      <c r="DK447" s="14"/>
      <c r="DL447" s="14"/>
      <c r="DM447" s="14"/>
      <c r="DN447" s="14"/>
      <c r="DO447" s="14"/>
      <c r="DP447" s="14"/>
      <c r="DQ447" s="14"/>
      <c r="DR447" s="14"/>
      <c r="DS447" s="14"/>
      <c r="DT447" s="14"/>
      <c r="DU447" s="14"/>
      <c r="DV447" s="14"/>
      <c r="DW447" s="14"/>
      <c r="DX447" s="14"/>
      <c r="DY447" s="14"/>
      <c r="DZ447" s="14"/>
      <c r="EA447" s="14"/>
    </row>
    <row r="448" spans="1:131" x14ac:dyDescent="0.25">
      <c r="A448" s="14" t="s">
        <v>64</v>
      </c>
      <c r="B448" s="14" t="s">
        <v>63</v>
      </c>
      <c r="C448" s="14" t="s">
        <v>63</v>
      </c>
      <c r="D448" s="14" t="s">
        <v>63</v>
      </c>
      <c r="E448" s="14" t="s">
        <v>107</v>
      </c>
      <c r="F448" s="14" t="s">
        <v>63</v>
      </c>
      <c r="G448" s="14" t="s">
        <v>192</v>
      </c>
      <c r="H448" s="1">
        <v>42233</v>
      </c>
      <c r="I448" s="14">
        <v>44648.33</v>
      </c>
      <c r="J448" s="14">
        <v>43530.76</v>
      </c>
      <c r="K448" s="14">
        <v>43186.95</v>
      </c>
      <c r="L448" s="14">
        <v>43763.27</v>
      </c>
      <c r="M448" s="14">
        <v>47197.07</v>
      </c>
      <c r="N448" s="14">
        <v>51849.91</v>
      </c>
      <c r="O448" s="14">
        <v>62933.81</v>
      </c>
      <c r="P448" s="14">
        <v>68562.23</v>
      </c>
      <c r="Q448" s="14">
        <v>75853.960000000006</v>
      </c>
      <c r="R448" s="14">
        <v>82332.539999999994</v>
      </c>
      <c r="S448" s="14">
        <v>92248.22</v>
      </c>
      <c r="T448" s="14">
        <v>95494.01</v>
      </c>
      <c r="U448" s="14">
        <v>97677.440000000002</v>
      </c>
      <c r="V448" s="14">
        <v>100748.7</v>
      </c>
      <c r="W448" s="14">
        <v>99510.81</v>
      </c>
      <c r="X448" s="14">
        <v>83699.39</v>
      </c>
      <c r="Y448" s="14">
        <v>84789.41</v>
      </c>
      <c r="Z448" s="14">
        <v>83339.39</v>
      </c>
      <c r="AA448" s="14">
        <v>82007.53</v>
      </c>
      <c r="AB448" s="14">
        <v>93179.96</v>
      </c>
      <c r="AC448" s="14">
        <v>91089.62</v>
      </c>
      <c r="AD448" s="14">
        <v>76889.89</v>
      </c>
      <c r="AE448" s="14">
        <v>59482.239999999998</v>
      </c>
      <c r="AF448" s="14">
        <v>53344.29</v>
      </c>
      <c r="AG448" s="14">
        <v>83458.929999999993</v>
      </c>
      <c r="AH448" s="14">
        <v>44952.44</v>
      </c>
      <c r="AI448" s="14">
        <v>44004.95</v>
      </c>
      <c r="AJ448" s="14">
        <v>43727.81</v>
      </c>
      <c r="AK448" s="14">
        <v>43750.21</v>
      </c>
      <c r="AL448" s="14">
        <v>47665.34</v>
      </c>
      <c r="AM448" s="14">
        <v>52208.95</v>
      </c>
      <c r="AN448" s="14">
        <v>63255.82</v>
      </c>
      <c r="AO448" s="14">
        <v>68226.55</v>
      </c>
      <c r="AP448" s="14">
        <v>75734.89</v>
      </c>
      <c r="AQ448" s="14">
        <v>82298.960000000006</v>
      </c>
      <c r="AR448" s="14">
        <v>91554.54</v>
      </c>
      <c r="AS448" s="14">
        <v>94916.45</v>
      </c>
      <c r="AT448" s="14">
        <v>97217.3</v>
      </c>
      <c r="AU448" s="14">
        <v>100273.4</v>
      </c>
      <c r="AV448" s="14">
        <v>101299.7</v>
      </c>
      <c r="AW448" s="14">
        <v>100079.1</v>
      </c>
      <c r="AX448" s="14">
        <v>100180</v>
      </c>
      <c r="AY448" s="14">
        <v>98281.77</v>
      </c>
      <c r="AZ448" s="14">
        <v>95629.99</v>
      </c>
      <c r="BA448" s="14">
        <v>94116.39</v>
      </c>
      <c r="BB448" s="14">
        <v>90409.19</v>
      </c>
      <c r="BC448" s="14">
        <v>76811.38</v>
      </c>
      <c r="BD448" s="14">
        <v>59304.09</v>
      </c>
      <c r="BE448" s="14">
        <v>53161.77</v>
      </c>
      <c r="BF448" s="14">
        <v>98575.51</v>
      </c>
      <c r="BG448" s="14">
        <v>74.654600000000002</v>
      </c>
      <c r="BH448" s="14">
        <v>73.035219999999995</v>
      </c>
      <c r="BI448" s="14">
        <v>71.398240000000001</v>
      </c>
      <c r="BJ448" s="14">
        <v>69.898240000000001</v>
      </c>
      <c r="BK448" s="14">
        <v>68.540120000000002</v>
      </c>
      <c r="BL448" s="14">
        <v>67.218199999999996</v>
      </c>
      <c r="BM448" s="14">
        <v>66.496089999999995</v>
      </c>
      <c r="BN448" s="14">
        <v>68.583169999999996</v>
      </c>
      <c r="BO448" s="14">
        <v>72.916830000000004</v>
      </c>
      <c r="BP448" s="14">
        <v>77.199610000000007</v>
      </c>
      <c r="BQ448" s="14">
        <v>81.305279999999996</v>
      </c>
      <c r="BR448" s="14">
        <v>84.900189999999995</v>
      </c>
      <c r="BS448" s="14">
        <v>87.909980000000004</v>
      </c>
      <c r="BT448" s="14">
        <v>90.511740000000003</v>
      </c>
      <c r="BU448" s="14">
        <v>92.192760000000007</v>
      </c>
      <c r="BV448" s="14">
        <v>92.734830000000002</v>
      </c>
      <c r="BW448" s="14">
        <v>92.215260000000001</v>
      </c>
      <c r="BX448" s="14">
        <v>90.521529999999998</v>
      </c>
      <c r="BY448" s="14">
        <v>87.426609999999997</v>
      </c>
      <c r="BZ448" s="14">
        <v>82.581209999999999</v>
      </c>
      <c r="CA448" s="14">
        <v>77.920749999999998</v>
      </c>
      <c r="CB448" s="14">
        <v>74.687870000000004</v>
      </c>
      <c r="CC448" s="14">
        <v>72.039140000000003</v>
      </c>
      <c r="CD448" s="14">
        <v>70.391390000000001</v>
      </c>
      <c r="CE448" s="14">
        <v>76956.55</v>
      </c>
      <c r="CF448" s="14">
        <v>73573.53</v>
      </c>
      <c r="CG448" s="14">
        <v>68529.820000000007</v>
      </c>
      <c r="CH448" s="14">
        <v>61585.95</v>
      </c>
      <c r="CI448" s="14">
        <v>44828.34</v>
      </c>
      <c r="CJ448" s="14">
        <v>33420.67</v>
      </c>
      <c r="CK448" s="14">
        <v>33101.919999999998</v>
      </c>
      <c r="CL448" s="14">
        <v>33808.839999999997</v>
      </c>
      <c r="CM448" s="14">
        <v>39839.24</v>
      </c>
      <c r="CN448" s="14">
        <v>54765.04</v>
      </c>
      <c r="CO448" s="14">
        <v>74628.479999999996</v>
      </c>
      <c r="CP448" s="14">
        <v>76339.31</v>
      </c>
      <c r="CQ448" s="14">
        <v>76285.8</v>
      </c>
      <c r="CR448" s="14">
        <v>84715</v>
      </c>
      <c r="CS448" s="14">
        <v>89458.23</v>
      </c>
      <c r="CT448" s="14">
        <v>119040.1</v>
      </c>
      <c r="CU448" s="14">
        <v>116181.8</v>
      </c>
      <c r="CV448" s="14">
        <v>117918.5</v>
      </c>
      <c r="CW448" s="14">
        <v>122850</v>
      </c>
      <c r="CX448" s="14">
        <v>111906.8</v>
      </c>
      <c r="CY448" s="14">
        <v>122958.9</v>
      </c>
      <c r="CZ448" s="14">
        <v>118673.3</v>
      </c>
      <c r="DA448" s="14">
        <v>108692</v>
      </c>
      <c r="DB448" s="14">
        <v>124074.6</v>
      </c>
      <c r="DC448" s="14">
        <v>103425.60000000001</v>
      </c>
      <c r="DD448" s="14">
        <v>16</v>
      </c>
      <c r="DE448" s="14">
        <v>19</v>
      </c>
      <c r="DF448" s="27">
        <f t="shared" ca="1" si="6"/>
        <v>16501.212500000009</v>
      </c>
      <c r="DG448" s="14">
        <v>0</v>
      </c>
      <c r="DH448" s="14"/>
      <c r="DI448" s="14"/>
      <c r="DJ448" s="14"/>
      <c r="DK448" s="14"/>
      <c r="DL448" s="14"/>
      <c r="DM448" s="14"/>
      <c r="DN448" s="14"/>
      <c r="DO448" s="14"/>
      <c r="DP448" s="14"/>
      <c r="DQ448" s="14"/>
      <c r="DR448" s="14"/>
      <c r="DS448" s="14"/>
      <c r="DT448" s="14"/>
      <c r="DU448" s="14"/>
      <c r="DV448" s="14"/>
      <c r="DW448" s="14"/>
      <c r="DX448" s="14"/>
      <c r="DY448" s="14"/>
      <c r="DZ448" s="14"/>
      <c r="EA448" s="14"/>
    </row>
    <row r="449" spans="1:131" x14ac:dyDescent="0.25">
      <c r="A449" s="14" t="s">
        <v>64</v>
      </c>
      <c r="B449" s="14" t="s">
        <v>63</v>
      </c>
      <c r="C449" s="14" t="s">
        <v>63</v>
      </c>
      <c r="D449" s="14" t="s">
        <v>63</v>
      </c>
      <c r="E449" s="14" t="s">
        <v>107</v>
      </c>
      <c r="F449" s="14" t="s">
        <v>63</v>
      </c>
      <c r="G449" s="14" t="s">
        <v>192</v>
      </c>
      <c r="H449" s="1">
        <v>42234</v>
      </c>
      <c r="I449" s="14">
        <v>51016.94</v>
      </c>
      <c r="J449" s="14">
        <v>49136.34</v>
      </c>
      <c r="K449" s="14">
        <v>48332.39</v>
      </c>
      <c r="L449" s="14">
        <v>49331.11</v>
      </c>
      <c r="M449" s="14">
        <v>52051.22</v>
      </c>
      <c r="N449" s="14">
        <v>56469.32</v>
      </c>
      <c r="O449" s="14">
        <v>66962.850000000006</v>
      </c>
      <c r="P449" s="14">
        <v>70079.62</v>
      </c>
      <c r="Q449" s="14">
        <v>76333.600000000006</v>
      </c>
      <c r="R449" s="14">
        <v>82316.12</v>
      </c>
      <c r="S449" s="14">
        <v>91679.08</v>
      </c>
      <c r="T449" s="14">
        <v>94466.3</v>
      </c>
      <c r="U449" s="14">
        <v>97678</v>
      </c>
      <c r="V449" s="14">
        <v>100906.3</v>
      </c>
      <c r="W449" s="14">
        <v>99260.41</v>
      </c>
      <c r="X449" s="14">
        <v>84116.12</v>
      </c>
      <c r="Y449" s="14">
        <v>84868.19</v>
      </c>
      <c r="Z449" s="14">
        <v>83510.92</v>
      </c>
      <c r="AA449" s="14">
        <v>82153.09</v>
      </c>
      <c r="AB449" s="14">
        <v>94461.85</v>
      </c>
      <c r="AC449" s="14">
        <v>92441.62</v>
      </c>
      <c r="AD449" s="14">
        <v>78315.47</v>
      </c>
      <c r="AE449" s="14">
        <v>60585.85</v>
      </c>
      <c r="AF449" s="14">
        <v>54453.599999999999</v>
      </c>
      <c r="AG449" s="14">
        <v>83662.080000000002</v>
      </c>
      <c r="AH449" s="14">
        <v>50964.85</v>
      </c>
      <c r="AI449" s="14">
        <v>49273.86</v>
      </c>
      <c r="AJ449" s="14">
        <v>48381.13</v>
      </c>
      <c r="AK449" s="14">
        <v>49234.97</v>
      </c>
      <c r="AL449" s="14">
        <v>52281.15</v>
      </c>
      <c r="AM449" s="14">
        <v>56700.35</v>
      </c>
      <c r="AN449" s="14">
        <v>67080.570000000007</v>
      </c>
      <c r="AO449" s="14">
        <v>69587.539999999994</v>
      </c>
      <c r="AP449" s="14">
        <v>76043.600000000006</v>
      </c>
      <c r="AQ449" s="14">
        <v>81913.960000000006</v>
      </c>
      <c r="AR449" s="14">
        <v>90871.73</v>
      </c>
      <c r="AS449" s="14">
        <v>93317.41</v>
      </c>
      <c r="AT449" s="14">
        <v>96278.45</v>
      </c>
      <c r="AU449" s="14">
        <v>99292.93</v>
      </c>
      <c r="AV449" s="14">
        <v>99738.49</v>
      </c>
      <c r="AW449" s="14">
        <v>100137.3</v>
      </c>
      <c r="AX449" s="14">
        <v>100214</v>
      </c>
      <c r="AY449" s="14">
        <v>98318.11</v>
      </c>
      <c r="AZ449" s="14">
        <v>96302.39</v>
      </c>
      <c r="BA449" s="14">
        <v>94901.45</v>
      </c>
      <c r="BB449" s="14">
        <v>91438.36</v>
      </c>
      <c r="BC449" s="14">
        <v>78250</v>
      </c>
      <c r="BD449" s="14">
        <v>60650.65</v>
      </c>
      <c r="BE449" s="14">
        <v>54484.82</v>
      </c>
      <c r="BF449" s="14">
        <v>98786.98</v>
      </c>
      <c r="BG449" s="14">
        <v>68.826170000000005</v>
      </c>
      <c r="BH449" s="14">
        <v>67.533649999999994</v>
      </c>
      <c r="BI449" s="14">
        <v>66.731769999999997</v>
      </c>
      <c r="BJ449" s="14">
        <v>65.985979999999998</v>
      </c>
      <c r="BK449" s="14">
        <v>64.97757</v>
      </c>
      <c r="BL449" s="14">
        <v>64.237380000000002</v>
      </c>
      <c r="BM449" s="14">
        <v>63.892519999999998</v>
      </c>
      <c r="BN449" s="14">
        <v>64.934579999999997</v>
      </c>
      <c r="BO449" s="14">
        <v>67.720560000000006</v>
      </c>
      <c r="BP449" s="14">
        <v>71.127110000000002</v>
      </c>
      <c r="BQ449" s="14">
        <v>74.660749999999993</v>
      </c>
      <c r="BR449" s="14">
        <v>77.784109999999998</v>
      </c>
      <c r="BS449" s="14">
        <v>80.751400000000004</v>
      </c>
      <c r="BT449" s="14">
        <v>83.318700000000007</v>
      </c>
      <c r="BU449" s="14">
        <v>84.904669999999996</v>
      </c>
      <c r="BV449" s="14">
        <v>85.605609999999999</v>
      </c>
      <c r="BW449" s="14">
        <v>85.158879999999996</v>
      </c>
      <c r="BX449" s="14">
        <v>84.149540000000002</v>
      </c>
      <c r="BY449" s="14">
        <v>81.593459999999993</v>
      </c>
      <c r="BZ449" s="14">
        <v>77.445790000000002</v>
      </c>
      <c r="CA449" s="14">
        <v>73.604680000000002</v>
      </c>
      <c r="CB449" s="14">
        <v>71.196259999999995</v>
      </c>
      <c r="CC449" s="14">
        <v>69.452340000000007</v>
      </c>
      <c r="CD449" s="14">
        <v>68.176640000000006</v>
      </c>
      <c r="CE449" s="14">
        <v>82919.199999999997</v>
      </c>
      <c r="CF449" s="14">
        <v>72074.52</v>
      </c>
      <c r="CG449" s="14">
        <v>65138.64</v>
      </c>
      <c r="CH449" s="14">
        <v>56435.61</v>
      </c>
      <c r="CI449" s="14">
        <v>44299.47</v>
      </c>
      <c r="CJ449" s="14">
        <v>39899.870000000003</v>
      </c>
      <c r="CK449" s="14">
        <v>39389.21</v>
      </c>
      <c r="CL449" s="14">
        <v>34221.660000000003</v>
      </c>
      <c r="CM449" s="14">
        <v>38133.5</v>
      </c>
      <c r="CN449" s="14">
        <v>63401.78</v>
      </c>
      <c r="CO449" s="14">
        <v>93064.47</v>
      </c>
      <c r="CP449" s="14">
        <v>105250.1</v>
      </c>
      <c r="CQ449" s="14">
        <v>103489.60000000001</v>
      </c>
      <c r="CR449" s="14">
        <v>111344.4</v>
      </c>
      <c r="CS449" s="14">
        <v>117701.9</v>
      </c>
      <c r="CT449" s="14">
        <v>131476</v>
      </c>
      <c r="CU449" s="14">
        <v>126503.3</v>
      </c>
      <c r="CV449" s="14">
        <v>127365.7</v>
      </c>
      <c r="CW449" s="14">
        <v>127760.8</v>
      </c>
      <c r="CX449" s="14">
        <v>150164.6</v>
      </c>
      <c r="CY449" s="14">
        <v>153638.79999999999</v>
      </c>
      <c r="CZ449" s="14">
        <v>148674.9</v>
      </c>
      <c r="DA449" s="14">
        <v>127435.9</v>
      </c>
      <c r="DB449" s="14">
        <v>123042.8</v>
      </c>
      <c r="DC449" s="14">
        <v>104613</v>
      </c>
      <c r="DD449" s="14">
        <v>16</v>
      </c>
      <c r="DE449" s="14">
        <v>19</v>
      </c>
      <c r="DF449" s="27">
        <f t="shared" ca="1" si="6"/>
        <v>15939.895000000019</v>
      </c>
      <c r="DG449" s="14">
        <v>0</v>
      </c>
      <c r="DH449" s="14"/>
      <c r="DI449" s="14"/>
      <c r="DJ449" s="14"/>
      <c r="DK449" s="14"/>
      <c r="DL449" s="14"/>
      <c r="DM449" s="14"/>
      <c r="DN449" s="14"/>
      <c r="DO449" s="14"/>
      <c r="DP449" s="14"/>
      <c r="DQ449" s="14"/>
      <c r="DR449" s="14"/>
      <c r="DS449" s="14"/>
      <c r="DT449" s="14"/>
      <c r="DU449" s="14"/>
      <c r="DV449" s="14"/>
      <c r="DW449" s="14"/>
      <c r="DX449" s="14"/>
      <c r="DY449" s="14"/>
      <c r="DZ449" s="14"/>
      <c r="EA449" s="14"/>
    </row>
    <row r="450" spans="1:131" x14ac:dyDescent="0.25">
      <c r="A450" s="14" t="s">
        <v>64</v>
      </c>
      <c r="B450" s="14" t="s">
        <v>63</v>
      </c>
      <c r="C450" s="14" t="s">
        <v>63</v>
      </c>
      <c r="D450" s="14" t="s">
        <v>63</v>
      </c>
      <c r="E450" s="14" t="s">
        <v>107</v>
      </c>
      <c r="F450" s="14" t="s">
        <v>63</v>
      </c>
      <c r="G450" s="14" t="s">
        <v>192</v>
      </c>
      <c r="H450" s="1">
        <v>42242</v>
      </c>
      <c r="I450" s="14">
        <v>49341.1</v>
      </c>
      <c r="J450" s="14">
        <v>47232.49</v>
      </c>
      <c r="K450" s="14">
        <v>46647.85</v>
      </c>
      <c r="L450" s="14">
        <v>47469.69</v>
      </c>
      <c r="M450" s="14">
        <v>49429.88</v>
      </c>
      <c r="N450" s="14">
        <v>54065.61</v>
      </c>
      <c r="O450" s="14">
        <v>65284.07</v>
      </c>
      <c r="P450" s="14">
        <v>67874.100000000006</v>
      </c>
      <c r="Q450" s="14">
        <v>73772.759999999995</v>
      </c>
      <c r="R450" s="14">
        <v>79991.86</v>
      </c>
      <c r="S450" s="14">
        <v>89210.3</v>
      </c>
      <c r="T450" s="14">
        <v>93361.04</v>
      </c>
      <c r="U450" s="14">
        <v>96204.88</v>
      </c>
      <c r="V450" s="14">
        <v>100123.8</v>
      </c>
      <c r="W450" s="14">
        <v>99393.7</v>
      </c>
      <c r="X450" s="14">
        <v>83182.23</v>
      </c>
      <c r="Y450" s="14">
        <v>83547.600000000006</v>
      </c>
      <c r="Z450" s="14">
        <v>82606.02</v>
      </c>
      <c r="AA450" s="14">
        <v>81094.929999999993</v>
      </c>
      <c r="AB450" s="14">
        <v>95169.16</v>
      </c>
      <c r="AC450" s="14">
        <v>93973.74</v>
      </c>
      <c r="AD450" s="14">
        <v>79203.59</v>
      </c>
      <c r="AE450" s="14">
        <v>60028.22</v>
      </c>
      <c r="AF450" s="14">
        <v>53422.58</v>
      </c>
      <c r="AG450" s="14">
        <v>82607.7</v>
      </c>
      <c r="AH450" s="14">
        <v>49910.71</v>
      </c>
      <c r="AI450" s="14">
        <v>47882.89</v>
      </c>
      <c r="AJ450" s="14">
        <v>46942.25</v>
      </c>
      <c r="AK450" s="14">
        <v>47380.79</v>
      </c>
      <c r="AL450" s="14">
        <v>49633.37</v>
      </c>
      <c r="AM450" s="14">
        <v>54338.85</v>
      </c>
      <c r="AN450" s="14">
        <v>65422.53</v>
      </c>
      <c r="AO450" s="14">
        <v>67182.66</v>
      </c>
      <c r="AP450" s="14">
        <v>73430.3</v>
      </c>
      <c r="AQ450" s="14">
        <v>79797.98</v>
      </c>
      <c r="AR450" s="14">
        <v>88737.77</v>
      </c>
      <c r="AS450" s="14">
        <v>92455.48</v>
      </c>
      <c r="AT450" s="14">
        <v>95200.49</v>
      </c>
      <c r="AU450" s="14">
        <v>98879.11</v>
      </c>
      <c r="AV450" s="14">
        <v>100475.9</v>
      </c>
      <c r="AW450" s="14">
        <v>100553.7</v>
      </c>
      <c r="AX450" s="14">
        <v>99700.05</v>
      </c>
      <c r="AY450" s="14">
        <v>98149.25</v>
      </c>
      <c r="AZ450" s="14">
        <v>95614.06</v>
      </c>
      <c r="BA450" s="14">
        <v>95346.9</v>
      </c>
      <c r="BB450" s="14">
        <v>92649.78</v>
      </c>
      <c r="BC450" s="14">
        <v>78616.850000000006</v>
      </c>
      <c r="BD450" s="14">
        <v>59565.279999999999</v>
      </c>
      <c r="BE450" s="14">
        <v>53324.32</v>
      </c>
      <c r="BF450" s="14">
        <v>98347.05</v>
      </c>
      <c r="BG450" s="14">
        <v>67.247669999999999</v>
      </c>
      <c r="BH450" s="14">
        <v>66.194389999999999</v>
      </c>
      <c r="BI450" s="14">
        <v>65.359809999999996</v>
      </c>
      <c r="BJ450" s="14">
        <v>64.454210000000003</v>
      </c>
      <c r="BK450" s="14">
        <v>63.853270000000002</v>
      </c>
      <c r="BL450" s="14">
        <v>63.47757</v>
      </c>
      <c r="BM450" s="14">
        <v>63.288780000000003</v>
      </c>
      <c r="BN450" s="14">
        <v>64.482249999999993</v>
      </c>
      <c r="BO450" s="14">
        <v>67.742990000000006</v>
      </c>
      <c r="BP450" s="14">
        <v>71.505610000000004</v>
      </c>
      <c r="BQ450" s="14">
        <v>75.147670000000005</v>
      </c>
      <c r="BR450" s="14">
        <v>78.742059999999995</v>
      </c>
      <c r="BS450" s="14">
        <v>82.538309999999996</v>
      </c>
      <c r="BT450" s="14">
        <v>86.242059999999995</v>
      </c>
      <c r="BU450" s="14">
        <v>88.600939999999994</v>
      </c>
      <c r="BV450" s="14">
        <v>89.485050000000001</v>
      </c>
      <c r="BW450" s="14">
        <v>88.796260000000004</v>
      </c>
      <c r="BX450" s="14">
        <v>87.770099999999999</v>
      </c>
      <c r="BY450" s="14">
        <v>85.419619999999995</v>
      </c>
      <c r="BZ450" s="14">
        <v>81.545789999999997</v>
      </c>
      <c r="CA450" s="14">
        <v>77.968220000000002</v>
      </c>
      <c r="CB450" s="14">
        <v>75.938320000000004</v>
      </c>
      <c r="CC450" s="14">
        <v>73.949529999999996</v>
      </c>
      <c r="CD450" s="14">
        <v>72.573830000000001</v>
      </c>
      <c r="CE450" s="14">
        <v>62575.37</v>
      </c>
      <c r="CF450" s="14">
        <v>54944.02</v>
      </c>
      <c r="CG450" s="14">
        <v>50757.02</v>
      </c>
      <c r="CH450" s="14">
        <v>41685.18</v>
      </c>
      <c r="CI450" s="14">
        <v>32501.32</v>
      </c>
      <c r="CJ450" s="14">
        <v>28560.12</v>
      </c>
      <c r="CK450" s="14">
        <v>27858.080000000002</v>
      </c>
      <c r="CL450" s="14">
        <v>25266.61</v>
      </c>
      <c r="CM450" s="14">
        <v>28972.74</v>
      </c>
      <c r="CN450" s="14">
        <v>44792.09</v>
      </c>
      <c r="CO450" s="14">
        <v>66921.88</v>
      </c>
      <c r="CP450" s="14">
        <v>76082.039999999994</v>
      </c>
      <c r="CQ450" s="14">
        <v>69293.929999999993</v>
      </c>
      <c r="CR450" s="14">
        <v>76799.94</v>
      </c>
      <c r="CS450" s="14">
        <v>81562.52</v>
      </c>
      <c r="CT450" s="14">
        <v>94961.85</v>
      </c>
      <c r="CU450" s="14">
        <v>94343.56</v>
      </c>
      <c r="CV450" s="14">
        <v>92003.42</v>
      </c>
      <c r="CW450" s="14">
        <v>92135.65</v>
      </c>
      <c r="CX450" s="14">
        <v>100438.9</v>
      </c>
      <c r="CY450" s="14">
        <v>111405.1</v>
      </c>
      <c r="CZ450" s="14">
        <v>109875</v>
      </c>
      <c r="DA450" s="14">
        <v>90508.91</v>
      </c>
      <c r="DB450" s="14">
        <v>86230.55</v>
      </c>
      <c r="DC450" s="14">
        <v>77865.59</v>
      </c>
      <c r="DD450" s="14">
        <v>16</v>
      </c>
      <c r="DE450" s="14">
        <v>19</v>
      </c>
      <c r="DF450" s="27">
        <f t="shared" ca="1" si="6"/>
        <v>17112.029999999984</v>
      </c>
      <c r="DG450" s="14">
        <v>0</v>
      </c>
      <c r="DH450" s="14"/>
      <c r="DI450" s="14"/>
      <c r="DJ450" s="14"/>
      <c r="DK450" s="14"/>
      <c r="DL450" s="14"/>
      <c r="DM450" s="14"/>
      <c r="DN450" s="14"/>
      <c r="DO450" s="14"/>
      <c r="DP450" s="14"/>
      <c r="DQ450" s="14"/>
      <c r="DR450" s="14"/>
      <c r="DS450" s="14"/>
      <c r="DT450" s="14"/>
      <c r="DU450" s="14"/>
      <c r="DV450" s="14"/>
      <c r="DW450" s="14"/>
      <c r="DX450" s="14"/>
      <c r="DY450" s="14"/>
      <c r="DZ450" s="14"/>
      <c r="EA450" s="14"/>
    </row>
    <row r="451" spans="1:131" x14ac:dyDescent="0.25">
      <c r="A451" s="14" t="s">
        <v>64</v>
      </c>
      <c r="B451" s="14" t="s">
        <v>63</v>
      </c>
      <c r="C451" s="14" t="s">
        <v>63</v>
      </c>
      <c r="D451" s="14" t="s">
        <v>63</v>
      </c>
      <c r="E451" s="14" t="s">
        <v>107</v>
      </c>
      <c r="F451" s="14" t="s">
        <v>63</v>
      </c>
      <c r="G451" s="14" t="s">
        <v>192</v>
      </c>
      <c r="H451" s="1">
        <v>42243</v>
      </c>
      <c r="I451" s="14">
        <v>49649.88</v>
      </c>
      <c r="J451" s="14">
        <v>48106.15</v>
      </c>
      <c r="K451" s="14">
        <v>47606.27</v>
      </c>
      <c r="L451" s="14">
        <v>48474.3</v>
      </c>
      <c r="M451" s="14">
        <v>50729.29</v>
      </c>
      <c r="N451" s="14">
        <v>55099.28</v>
      </c>
      <c r="O451" s="14">
        <v>66436.490000000005</v>
      </c>
      <c r="P451" s="14">
        <v>69310.100000000006</v>
      </c>
      <c r="Q451" s="14">
        <v>76073.5</v>
      </c>
      <c r="R451" s="14">
        <v>82688.240000000005</v>
      </c>
      <c r="S451" s="14">
        <v>94280.58</v>
      </c>
      <c r="T451" s="14">
        <v>97784.639999999999</v>
      </c>
      <c r="U451" s="14">
        <v>100892.3</v>
      </c>
      <c r="V451" s="14">
        <v>103961.8</v>
      </c>
      <c r="W451" s="14">
        <v>102888.1</v>
      </c>
      <c r="X451" s="14">
        <v>85908.05</v>
      </c>
      <c r="Y451" s="14">
        <v>86827.17</v>
      </c>
      <c r="Z451" s="14">
        <v>86021.11</v>
      </c>
      <c r="AA451" s="14">
        <v>85493.74</v>
      </c>
      <c r="AB451" s="14">
        <v>98609.12</v>
      </c>
      <c r="AC451" s="14">
        <v>95726.31</v>
      </c>
      <c r="AD451" s="14">
        <v>80867.48</v>
      </c>
      <c r="AE451" s="14">
        <v>62343.39</v>
      </c>
      <c r="AF451" s="14">
        <v>55771.82</v>
      </c>
      <c r="AG451" s="14">
        <v>86062.52</v>
      </c>
      <c r="AH451" s="14">
        <v>50195.76</v>
      </c>
      <c r="AI451" s="14">
        <v>48634.04</v>
      </c>
      <c r="AJ451" s="14">
        <v>47692.480000000003</v>
      </c>
      <c r="AK451" s="14">
        <v>48434.8</v>
      </c>
      <c r="AL451" s="14">
        <v>51032.53</v>
      </c>
      <c r="AM451" s="14">
        <v>55447.32</v>
      </c>
      <c r="AN451" s="14">
        <v>66748.7</v>
      </c>
      <c r="AO451" s="14">
        <v>68775.59</v>
      </c>
      <c r="AP451" s="14">
        <v>75614.759999999995</v>
      </c>
      <c r="AQ451" s="14">
        <v>82633.47</v>
      </c>
      <c r="AR451" s="14">
        <v>93801.38</v>
      </c>
      <c r="AS451" s="14">
        <v>96909.87</v>
      </c>
      <c r="AT451" s="14">
        <v>100469.3</v>
      </c>
      <c r="AU451" s="14">
        <v>103461.9</v>
      </c>
      <c r="AV451" s="14">
        <v>104970.3</v>
      </c>
      <c r="AW451" s="14">
        <v>104378.8</v>
      </c>
      <c r="AX451" s="14">
        <v>103925.8</v>
      </c>
      <c r="AY451" s="14">
        <v>102318.1</v>
      </c>
      <c r="AZ451" s="14">
        <v>100759.9</v>
      </c>
      <c r="BA451" s="14">
        <v>99602.45</v>
      </c>
      <c r="BB451" s="14">
        <v>94823.98</v>
      </c>
      <c r="BC451" s="14">
        <v>80454.42</v>
      </c>
      <c r="BD451" s="14">
        <v>61854.82</v>
      </c>
      <c r="BE451" s="14">
        <v>55737</v>
      </c>
      <c r="BF451" s="14">
        <v>102780.2</v>
      </c>
      <c r="BG451" s="14">
        <v>71.322580000000002</v>
      </c>
      <c r="BH451" s="14">
        <v>69.855789999999999</v>
      </c>
      <c r="BI451" s="14">
        <v>68.883300000000006</v>
      </c>
      <c r="BJ451" s="14">
        <v>67.797910000000002</v>
      </c>
      <c r="BK451" s="14">
        <v>66.767560000000003</v>
      </c>
      <c r="BL451" s="14">
        <v>65.856740000000002</v>
      </c>
      <c r="BM451" s="14">
        <v>65.434529999999995</v>
      </c>
      <c r="BN451" s="14">
        <v>68.001900000000006</v>
      </c>
      <c r="BO451" s="14">
        <v>72.286529999999999</v>
      </c>
      <c r="BP451" s="14">
        <v>76.428839999999994</v>
      </c>
      <c r="BQ451" s="14">
        <v>80.635670000000005</v>
      </c>
      <c r="BR451" s="14">
        <v>84.714420000000004</v>
      </c>
      <c r="BS451" s="14">
        <v>88.254270000000005</v>
      </c>
      <c r="BT451" s="14">
        <v>90.933589999999995</v>
      </c>
      <c r="BU451" s="14">
        <v>92.978179999999995</v>
      </c>
      <c r="BV451" s="14">
        <v>93.33681</v>
      </c>
      <c r="BW451" s="14">
        <v>92.280839999999998</v>
      </c>
      <c r="BX451" s="14">
        <v>90.320689999999999</v>
      </c>
      <c r="BY451" s="14">
        <v>87.553129999999996</v>
      </c>
      <c r="BZ451" s="14">
        <v>83.966800000000006</v>
      </c>
      <c r="CA451" s="14">
        <v>80.925049999999999</v>
      </c>
      <c r="CB451" s="14">
        <v>78.93074</v>
      </c>
      <c r="CC451" s="14">
        <v>77.019919999999999</v>
      </c>
      <c r="CD451" s="14">
        <v>75.092979999999997</v>
      </c>
      <c r="CE451" s="14">
        <v>53097.64</v>
      </c>
      <c r="CF451" s="14">
        <v>46719.68</v>
      </c>
      <c r="CG451" s="14">
        <v>42097.17</v>
      </c>
      <c r="CH451" s="14">
        <v>37200.519999999997</v>
      </c>
      <c r="CI451" s="14">
        <v>32742.3</v>
      </c>
      <c r="CJ451" s="14">
        <v>30590.03</v>
      </c>
      <c r="CK451" s="14">
        <v>26272.29</v>
      </c>
      <c r="CL451" s="14">
        <v>27505.87</v>
      </c>
      <c r="CM451" s="14">
        <v>28012.84</v>
      </c>
      <c r="CN451" s="14">
        <v>49016.42</v>
      </c>
      <c r="CO451" s="14">
        <v>76448.7</v>
      </c>
      <c r="CP451" s="14">
        <v>79922.039999999994</v>
      </c>
      <c r="CQ451" s="14">
        <v>93194.94</v>
      </c>
      <c r="CR451" s="14">
        <v>82522.14</v>
      </c>
      <c r="CS451" s="14">
        <v>74051.37</v>
      </c>
      <c r="CT451" s="14">
        <v>83514.820000000007</v>
      </c>
      <c r="CU451" s="14">
        <v>83136.13</v>
      </c>
      <c r="CV451" s="14">
        <v>81640.73</v>
      </c>
      <c r="CW451" s="14">
        <v>99099.08</v>
      </c>
      <c r="CX451" s="14">
        <v>112595.2</v>
      </c>
      <c r="CY451" s="14">
        <v>118016.2</v>
      </c>
      <c r="CZ451" s="14">
        <v>108201.9</v>
      </c>
      <c r="DA451" s="14">
        <v>81696.27</v>
      </c>
      <c r="DB451" s="14">
        <v>81626.94</v>
      </c>
      <c r="DC451" s="14">
        <v>71770.509999999995</v>
      </c>
      <c r="DD451" s="14">
        <v>16</v>
      </c>
      <c r="DE451" s="14">
        <v>19</v>
      </c>
      <c r="DF451" s="27">
        <f t="shared" ref="DF451:DF514" ca="1" si="7">(SUM(OFFSET($AG451, 0, $DD451-1, 1, $DE451-$DD451+1))-SUM(OFFSET($I451, 0, $DD451-1, 1, $DE451-$DD451+1)))/($DE451-$DD451+1)</f>
        <v>17835.732499999998</v>
      </c>
      <c r="DG451" s="14">
        <v>0</v>
      </c>
      <c r="DH451" s="14"/>
      <c r="DI451" s="14"/>
      <c r="DJ451" s="14"/>
      <c r="DK451" s="14"/>
      <c r="DL451" s="14"/>
      <c r="DM451" s="14"/>
      <c r="DN451" s="14"/>
      <c r="DO451" s="14"/>
      <c r="DP451" s="14"/>
      <c r="DQ451" s="14"/>
      <c r="DR451" s="14"/>
      <c r="DS451" s="14"/>
      <c r="DT451" s="14"/>
      <c r="DU451" s="14"/>
      <c r="DV451" s="14"/>
      <c r="DW451" s="14"/>
      <c r="DX451" s="14"/>
      <c r="DY451" s="14"/>
      <c r="DZ451" s="14"/>
      <c r="EA451" s="14"/>
    </row>
    <row r="452" spans="1:131" x14ac:dyDescent="0.25">
      <c r="A452" s="14" t="s">
        <v>64</v>
      </c>
      <c r="B452" s="14" t="s">
        <v>63</v>
      </c>
      <c r="C452" s="14" t="s">
        <v>63</v>
      </c>
      <c r="D452" s="14" t="s">
        <v>63</v>
      </c>
      <c r="E452" s="14" t="s">
        <v>107</v>
      </c>
      <c r="F452" s="14" t="s">
        <v>63</v>
      </c>
      <c r="G452" s="14" t="s">
        <v>192</v>
      </c>
      <c r="H452" s="1">
        <v>42256</v>
      </c>
      <c r="I452" s="14">
        <v>48760.63</v>
      </c>
      <c r="J452" s="14">
        <v>46875.53</v>
      </c>
      <c r="K452" s="14">
        <v>46079.63</v>
      </c>
      <c r="L452" s="14">
        <v>46691.199999999997</v>
      </c>
      <c r="M452" s="14">
        <v>49330.32</v>
      </c>
      <c r="N452" s="14">
        <v>53808.88</v>
      </c>
      <c r="O452" s="14">
        <v>66180.97</v>
      </c>
      <c r="P452" s="14">
        <v>69469.84</v>
      </c>
      <c r="Q452" s="14">
        <v>76631.42</v>
      </c>
      <c r="R452" s="14">
        <v>84069.42</v>
      </c>
      <c r="S452" s="14">
        <v>94271.52</v>
      </c>
      <c r="T452" s="14">
        <v>99527.09</v>
      </c>
      <c r="U452" s="14">
        <v>102392.4</v>
      </c>
      <c r="V452" s="14">
        <v>106070.9</v>
      </c>
      <c r="W452" s="14">
        <v>105037</v>
      </c>
      <c r="X452" s="14">
        <v>88877.52</v>
      </c>
      <c r="Y452" s="14">
        <v>90353.81</v>
      </c>
      <c r="Z452" s="14">
        <v>90212.42</v>
      </c>
      <c r="AA452" s="14">
        <v>87981.97</v>
      </c>
      <c r="AB452" s="14">
        <v>103484.1</v>
      </c>
      <c r="AC452" s="14">
        <v>97719.88</v>
      </c>
      <c r="AD452" s="14">
        <v>81169.740000000005</v>
      </c>
      <c r="AE452" s="14">
        <v>61357</v>
      </c>
      <c r="AF452" s="14">
        <v>54357.25</v>
      </c>
      <c r="AG452" s="14">
        <v>89356.43</v>
      </c>
      <c r="AH452" s="14">
        <v>48954.080000000002</v>
      </c>
      <c r="AI452" s="14">
        <v>46967.13</v>
      </c>
      <c r="AJ452" s="14">
        <v>46269.54</v>
      </c>
      <c r="AK452" s="14">
        <v>46480.53</v>
      </c>
      <c r="AL452" s="14">
        <v>49512.26</v>
      </c>
      <c r="AM452" s="14">
        <v>54106.58</v>
      </c>
      <c r="AN452" s="14">
        <v>66456.070000000007</v>
      </c>
      <c r="AO452" s="14">
        <v>68353.66</v>
      </c>
      <c r="AP452" s="14">
        <v>76016.679999999993</v>
      </c>
      <c r="AQ452" s="14">
        <v>83716.570000000007</v>
      </c>
      <c r="AR452" s="14">
        <v>93310.38</v>
      </c>
      <c r="AS452" s="14">
        <v>98736.01</v>
      </c>
      <c r="AT452" s="14">
        <v>102055.5</v>
      </c>
      <c r="AU452" s="14">
        <v>106097</v>
      </c>
      <c r="AV452" s="14">
        <v>107890.9</v>
      </c>
      <c r="AW452" s="14">
        <v>108404.4</v>
      </c>
      <c r="AX452" s="14">
        <v>108258.8</v>
      </c>
      <c r="AY452" s="14">
        <v>107021.6</v>
      </c>
      <c r="AZ452" s="14">
        <v>102889.5</v>
      </c>
      <c r="BA452" s="14">
        <v>103626.2</v>
      </c>
      <c r="BB452" s="14">
        <v>96337.83</v>
      </c>
      <c r="BC452" s="14">
        <v>80399.55</v>
      </c>
      <c r="BD452" s="14">
        <v>60859.8</v>
      </c>
      <c r="BE452" s="14">
        <v>54483.76</v>
      </c>
      <c r="BF452" s="14">
        <v>106587.1</v>
      </c>
      <c r="BG452" s="14">
        <v>72.813580000000002</v>
      </c>
      <c r="BH452" s="14">
        <v>71.022940000000006</v>
      </c>
      <c r="BI452" s="14">
        <v>69.392930000000007</v>
      </c>
      <c r="BJ452" s="14">
        <v>68.412999999999997</v>
      </c>
      <c r="BK452" s="14">
        <v>66.869029999999995</v>
      </c>
      <c r="BL452" s="14">
        <v>66.009559999999993</v>
      </c>
      <c r="BM452" s="14">
        <v>65.743780000000001</v>
      </c>
      <c r="BN452" s="14">
        <v>68.087950000000006</v>
      </c>
      <c r="BO452" s="14">
        <v>73.527730000000005</v>
      </c>
      <c r="BP452" s="14">
        <v>78.557360000000003</v>
      </c>
      <c r="BQ452" s="14">
        <v>83.660610000000005</v>
      </c>
      <c r="BR452" s="14">
        <v>87.763859999999994</v>
      </c>
      <c r="BS452" s="14">
        <v>91.179730000000006</v>
      </c>
      <c r="BT452" s="14">
        <v>94.517210000000006</v>
      </c>
      <c r="BU452" s="14">
        <v>96.09178</v>
      </c>
      <c r="BV452" s="14">
        <v>97.062139999999999</v>
      </c>
      <c r="BW452" s="14">
        <v>96.608990000000006</v>
      </c>
      <c r="BX452" s="14">
        <v>94.91874</v>
      </c>
      <c r="BY452" s="14">
        <v>91.796360000000007</v>
      </c>
      <c r="BZ452" s="14">
        <v>86.346080000000001</v>
      </c>
      <c r="CA452" s="14">
        <v>81.864239999999995</v>
      </c>
      <c r="CB452" s="14">
        <v>78.926379999999995</v>
      </c>
      <c r="CC452" s="14">
        <v>76.62715</v>
      </c>
      <c r="CD452" s="14">
        <v>74.944550000000007</v>
      </c>
      <c r="CE452" s="14">
        <v>80058.63</v>
      </c>
      <c r="CF452" s="14">
        <v>109906.5</v>
      </c>
      <c r="CG452" s="14">
        <v>74754.78</v>
      </c>
      <c r="CH452" s="14">
        <v>70564.77</v>
      </c>
      <c r="CI452" s="14">
        <v>51666.05</v>
      </c>
      <c r="CJ452" s="14">
        <v>41657.72</v>
      </c>
      <c r="CK452" s="14">
        <v>40175.69</v>
      </c>
      <c r="CL452" s="14">
        <v>66173.919999999998</v>
      </c>
      <c r="CM452" s="14">
        <v>65646.320000000007</v>
      </c>
      <c r="CN452" s="14">
        <v>89390.59</v>
      </c>
      <c r="CO452" s="14">
        <v>105589.6</v>
      </c>
      <c r="CP452" s="14">
        <v>92188.51</v>
      </c>
      <c r="CQ452" s="14">
        <v>86253.91</v>
      </c>
      <c r="CR452" s="14">
        <v>93117.29</v>
      </c>
      <c r="CS452" s="14">
        <v>100395.7</v>
      </c>
      <c r="CT452" s="14">
        <v>128546.7</v>
      </c>
      <c r="CU452" s="14">
        <v>126690.8</v>
      </c>
      <c r="CV452" s="14">
        <v>134814.39999999999</v>
      </c>
      <c r="CW452" s="14">
        <v>145986.79999999999</v>
      </c>
      <c r="CX452" s="14">
        <v>167975.1</v>
      </c>
      <c r="CY452" s="14">
        <v>188938.7</v>
      </c>
      <c r="CZ452" s="14">
        <v>165228.70000000001</v>
      </c>
      <c r="DA452" s="14">
        <v>122583.7</v>
      </c>
      <c r="DB452" s="14">
        <v>116885.9</v>
      </c>
      <c r="DC452" s="14">
        <v>115097.2</v>
      </c>
      <c r="DD452" s="14">
        <v>16</v>
      </c>
      <c r="DE452" s="14">
        <v>19</v>
      </c>
      <c r="DF452" s="27">
        <f t="shared" ca="1" si="7"/>
        <v>18537.494999999995</v>
      </c>
      <c r="DG452" s="14">
        <v>0</v>
      </c>
      <c r="DH452" s="14"/>
      <c r="DI452" s="14"/>
      <c r="DJ452" s="14"/>
      <c r="DK452" s="14"/>
      <c r="DL452" s="14"/>
      <c r="DM452" s="14"/>
      <c r="DN452" s="14"/>
      <c r="DO452" s="14"/>
      <c r="DP452" s="14"/>
      <c r="DQ452" s="14"/>
      <c r="DR452" s="14"/>
      <c r="DS452" s="14"/>
      <c r="DT452" s="14"/>
      <c r="DU452" s="14"/>
      <c r="DV452" s="14"/>
      <c r="DW452" s="14"/>
      <c r="DX452" s="14"/>
      <c r="DY452" s="14"/>
      <c r="DZ452" s="14"/>
      <c r="EA452" s="14"/>
    </row>
    <row r="453" spans="1:131" x14ac:dyDescent="0.25">
      <c r="A453" s="14" t="s">
        <v>64</v>
      </c>
      <c r="B453" s="14" t="s">
        <v>63</v>
      </c>
      <c r="C453" s="14" t="s">
        <v>63</v>
      </c>
      <c r="D453" s="14" t="s">
        <v>63</v>
      </c>
      <c r="E453" s="14" t="s">
        <v>107</v>
      </c>
      <c r="F453" s="14" t="s">
        <v>63</v>
      </c>
      <c r="G453" s="14" t="s">
        <v>192</v>
      </c>
      <c r="H453" s="1">
        <v>42257</v>
      </c>
      <c r="I453" s="14">
        <v>50066.57</v>
      </c>
      <c r="J453" s="14">
        <v>48217.84</v>
      </c>
      <c r="K453" s="14">
        <v>47671.98</v>
      </c>
      <c r="L453" s="14">
        <v>47815.11</v>
      </c>
      <c r="M453" s="14">
        <v>50481.06</v>
      </c>
      <c r="N453" s="14">
        <v>55319.47</v>
      </c>
      <c r="O453" s="14">
        <v>69414.75</v>
      </c>
      <c r="P453" s="14">
        <v>71238.929999999993</v>
      </c>
      <c r="Q453" s="14">
        <v>77741.22</v>
      </c>
      <c r="R453" s="14">
        <v>85153.69</v>
      </c>
      <c r="S453" s="14">
        <v>96085.07</v>
      </c>
      <c r="T453" s="14">
        <v>99659.74</v>
      </c>
      <c r="U453" s="14">
        <v>103084</v>
      </c>
      <c r="V453" s="14">
        <v>106038.9</v>
      </c>
      <c r="W453" s="14">
        <v>103881.1</v>
      </c>
      <c r="X453" s="14">
        <v>88055.47</v>
      </c>
      <c r="Y453" s="14">
        <v>88869.06</v>
      </c>
      <c r="Z453" s="14">
        <v>87354.31</v>
      </c>
      <c r="AA453" s="14">
        <v>85506.86</v>
      </c>
      <c r="AB453" s="14">
        <v>100527.3</v>
      </c>
      <c r="AC453" s="14">
        <v>95327.23</v>
      </c>
      <c r="AD453" s="14">
        <v>79555.679999999993</v>
      </c>
      <c r="AE453" s="14">
        <v>60768.27</v>
      </c>
      <c r="AF453" s="14">
        <v>53910.44</v>
      </c>
      <c r="AG453" s="14">
        <v>87446.42</v>
      </c>
      <c r="AH453" s="14">
        <v>50268.27</v>
      </c>
      <c r="AI453" s="14">
        <v>48448.54</v>
      </c>
      <c r="AJ453" s="14">
        <v>47872.62</v>
      </c>
      <c r="AK453" s="14">
        <v>47845.68</v>
      </c>
      <c r="AL453" s="14">
        <v>50835.14</v>
      </c>
      <c r="AM453" s="14">
        <v>55687.44</v>
      </c>
      <c r="AN453" s="14">
        <v>69516.91</v>
      </c>
      <c r="AO453" s="14">
        <v>70674</v>
      </c>
      <c r="AP453" s="14">
        <v>77399.11</v>
      </c>
      <c r="AQ453" s="14">
        <v>84930.38</v>
      </c>
      <c r="AR453" s="14">
        <v>95318</v>
      </c>
      <c r="AS453" s="14">
        <v>99105.8</v>
      </c>
      <c r="AT453" s="14">
        <v>102758.2</v>
      </c>
      <c r="AU453" s="14">
        <v>106076.9</v>
      </c>
      <c r="AV453" s="14">
        <v>106265.7</v>
      </c>
      <c r="AW453" s="14">
        <v>105615.6</v>
      </c>
      <c r="AX453" s="14">
        <v>105325.1</v>
      </c>
      <c r="AY453" s="14">
        <v>103353.2</v>
      </c>
      <c r="AZ453" s="14">
        <v>100213.3</v>
      </c>
      <c r="BA453" s="14">
        <v>101366.3</v>
      </c>
      <c r="BB453" s="14">
        <v>94313.55</v>
      </c>
      <c r="BC453" s="14">
        <v>79248.570000000007</v>
      </c>
      <c r="BD453" s="14">
        <v>60422.16</v>
      </c>
      <c r="BE453" s="14">
        <v>53841.55</v>
      </c>
      <c r="BF453" s="14">
        <v>103607.6</v>
      </c>
      <c r="BG453" s="14">
        <v>73.394329999999997</v>
      </c>
      <c r="BH453" s="14">
        <v>71.952060000000003</v>
      </c>
      <c r="BI453" s="14">
        <v>70.565560000000005</v>
      </c>
      <c r="BJ453" s="14">
        <v>69.182980000000001</v>
      </c>
      <c r="BK453" s="14">
        <v>68.269080000000002</v>
      </c>
      <c r="BL453" s="14">
        <v>67.409980000000004</v>
      </c>
      <c r="BM453" s="14">
        <v>66.632099999999994</v>
      </c>
      <c r="BN453" s="14">
        <v>68.046970000000002</v>
      </c>
      <c r="BO453" s="14">
        <v>72.632099999999994</v>
      </c>
      <c r="BP453" s="14">
        <v>77.769080000000002</v>
      </c>
      <c r="BQ453" s="14">
        <v>82.305279999999996</v>
      </c>
      <c r="BR453" s="14">
        <v>86.680040000000005</v>
      </c>
      <c r="BS453" s="14">
        <v>90.499020000000002</v>
      </c>
      <c r="BT453" s="14">
        <v>93.612530000000007</v>
      </c>
      <c r="BU453" s="14">
        <v>94.750489999999999</v>
      </c>
      <c r="BV453" s="14">
        <v>94.733860000000007</v>
      </c>
      <c r="BW453" s="14">
        <v>94.37867</v>
      </c>
      <c r="BX453" s="14">
        <v>92.800389999999993</v>
      </c>
      <c r="BY453" s="14">
        <v>89.508799999999994</v>
      </c>
      <c r="BZ453" s="14">
        <v>84.755380000000002</v>
      </c>
      <c r="CA453" s="14">
        <v>81.241680000000002</v>
      </c>
      <c r="CB453" s="14">
        <v>78.480429999999998</v>
      </c>
      <c r="CC453" s="14">
        <v>76.257339999999999</v>
      </c>
      <c r="CD453" s="14">
        <v>74.667320000000004</v>
      </c>
      <c r="CE453" s="14">
        <v>60449.21</v>
      </c>
      <c r="CF453" s="14">
        <v>59289.31</v>
      </c>
      <c r="CG453" s="14">
        <v>55320.71</v>
      </c>
      <c r="CH453" s="14">
        <v>47871.66</v>
      </c>
      <c r="CI453" s="14">
        <v>39431.019999999997</v>
      </c>
      <c r="CJ453" s="14">
        <v>43426.67</v>
      </c>
      <c r="CK453" s="14">
        <v>35825.279999999999</v>
      </c>
      <c r="CL453" s="14">
        <v>29802.53</v>
      </c>
      <c r="CM453" s="14">
        <v>35221.86</v>
      </c>
      <c r="CN453" s="14">
        <v>54135.58</v>
      </c>
      <c r="CO453" s="14">
        <v>80028.28</v>
      </c>
      <c r="CP453" s="14">
        <v>81693.45</v>
      </c>
      <c r="CQ453" s="14">
        <v>77552.59</v>
      </c>
      <c r="CR453" s="14">
        <v>80826.100000000006</v>
      </c>
      <c r="CS453" s="14">
        <v>92062.42</v>
      </c>
      <c r="CT453" s="14">
        <v>105419.6</v>
      </c>
      <c r="CU453" s="14">
        <v>100326.9</v>
      </c>
      <c r="CV453" s="14">
        <v>95063.31</v>
      </c>
      <c r="CW453" s="14">
        <v>102216.4</v>
      </c>
      <c r="CX453" s="14">
        <v>132637</v>
      </c>
      <c r="CY453" s="14">
        <v>123265</v>
      </c>
      <c r="CZ453" s="14">
        <v>111510.3</v>
      </c>
      <c r="DA453" s="14">
        <v>88599.72</v>
      </c>
      <c r="DB453" s="14">
        <v>90047.33</v>
      </c>
      <c r="DC453" s="14">
        <v>77786.61</v>
      </c>
      <c r="DD453" s="14">
        <v>16</v>
      </c>
      <c r="DE453" s="14">
        <v>19</v>
      </c>
      <c r="DF453" s="27">
        <f t="shared" ca="1" si="7"/>
        <v>17693.47500000002</v>
      </c>
      <c r="DG453" s="14">
        <v>0</v>
      </c>
      <c r="DH453" s="14"/>
      <c r="DI453" s="14"/>
      <c r="DJ453" s="14"/>
      <c r="DK453" s="14"/>
      <c r="DL453" s="14"/>
      <c r="DM453" s="14"/>
      <c r="DN453" s="14"/>
      <c r="DO453" s="14"/>
      <c r="DP453" s="14"/>
      <c r="DQ453" s="14"/>
      <c r="DR453" s="14"/>
      <c r="DS453" s="14"/>
      <c r="DT453" s="14"/>
      <c r="DU453" s="14"/>
      <c r="DV453" s="14"/>
      <c r="DW453" s="14"/>
      <c r="DX453" s="14"/>
      <c r="DY453" s="14"/>
      <c r="DZ453" s="14"/>
      <c r="EA453" s="14"/>
    </row>
    <row r="454" spans="1:131" x14ac:dyDescent="0.25">
      <c r="A454" s="14" t="s">
        <v>64</v>
      </c>
      <c r="B454" s="14" t="s">
        <v>63</v>
      </c>
      <c r="C454" s="14" t="s">
        <v>63</v>
      </c>
      <c r="D454" s="14" t="s">
        <v>63</v>
      </c>
      <c r="E454" s="14" t="s">
        <v>107</v>
      </c>
      <c r="F454" s="14" t="s">
        <v>63</v>
      </c>
      <c r="G454" s="14" t="s">
        <v>192</v>
      </c>
      <c r="H454" s="1">
        <v>42258</v>
      </c>
      <c r="I454" s="14">
        <v>49666.36</v>
      </c>
      <c r="J454" s="14">
        <v>47800.49</v>
      </c>
      <c r="K454" s="14">
        <v>47000.92</v>
      </c>
      <c r="L454" s="14">
        <v>47645.05</v>
      </c>
      <c r="M454" s="14">
        <v>50469.8</v>
      </c>
      <c r="N454" s="14">
        <v>56428.28</v>
      </c>
      <c r="O454" s="14">
        <v>67939.91</v>
      </c>
      <c r="P454" s="14">
        <v>69610.899999999994</v>
      </c>
      <c r="Q454" s="14">
        <v>75343.570000000007</v>
      </c>
      <c r="R454" s="14">
        <v>83358.27</v>
      </c>
      <c r="S454" s="14">
        <v>89589.81</v>
      </c>
      <c r="T454" s="14">
        <v>92948.1</v>
      </c>
      <c r="U454" s="14">
        <v>95455.34</v>
      </c>
      <c r="V454" s="14">
        <v>97475.3</v>
      </c>
      <c r="W454" s="14">
        <v>95668.59</v>
      </c>
      <c r="X454" s="14">
        <v>81500.38</v>
      </c>
      <c r="Y454" s="14">
        <v>82867.12</v>
      </c>
      <c r="Z454" s="14">
        <v>81151.600000000006</v>
      </c>
      <c r="AA454" s="14">
        <v>79469.679999999993</v>
      </c>
      <c r="AB454" s="14">
        <v>93504.39</v>
      </c>
      <c r="AC454" s="14">
        <v>91012.24</v>
      </c>
      <c r="AD454" s="14">
        <v>78832.800000000003</v>
      </c>
      <c r="AE454" s="14">
        <v>59189.17</v>
      </c>
      <c r="AF454" s="14">
        <v>50595.56</v>
      </c>
      <c r="AG454" s="14">
        <v>81247.199999999997</v>
      </c>
      <c r="AH454" s="14">
        <v>49560.54</v>
      </c>
      <c r="AI454" s="14">
        <v>47660.45</v>
      </c>
      <c r="AJ454" s="14">
        <v>46909.14</v>
      </c>
      <c r="AK454" s="14">
        <v>47652.49</v>
      </c>
      <c r="AL454" s="14">
        <v>50764.53</v>
      </c>
      <c r="AM454" s="14">
        <v>56741.83</v>
      </c>
      <c r="AN454" s="14">
        <v>68013.02</v>
      </c>
      <c r="AO454" s="14">
        <v>69094.880000000005</v>
      </c>
      <c r="AP454" s="14">
        <v>74951.55</v>
      </c>
      <c r="AQ454" s="14">
        <v>83371.02</v>
      </c>
      <c r="AR454" s="14">
        <v>89021.6</v>
      </c>
      <c r="AS454" s="14">
        <v>92318.95</v>
      </c>
      <c r="AT454" s="14">
        <v>94870.19</v>
      </c>
      <c r="AU454" s="14">
        <v>97193.3</v>
      </c>
      <c r="AV454" s="14">
        <v>98044.44</v>
      </c>
      <c r="AW454" s="14">
        <v>98971.87</v>
      </c>
      <c r="AX454" s="14">
        <v>98742.17</v>
      </c>
      <c r="AY454" s="14">
        <v>96711.48</v>
      </c>
      <c r="AZ454" s="14">
        <v>93891.1</v>
      </c>
      <c r="BA454" s="14">
        <v>94116.55</v>
      </c>
      <c r="BB454" s="14">
        <v>90138.32</v>
      </c>
      <c r="BC454" s="14">
        <v>78460.3</v>
      </c>
      <c r="BD454" s="14">
        <v>58811.51</v>
      </c>
      <c r="BE454" s="14">
        <v>50426.23</v>
      </c>
      <c r="BF454" s="14">
        <v>97031.13</v>
      </c>
      <c r="BG454" s="14">
        <v>73.114230000000006</v>
      </c>
      <c r="BH454" s="14">
        <v>71.974950000000007</v>
      </c>
      <c r="BI454" s="14">
        <v>70.551100000000005</v>
      </c>
      <c r="BJ454" s="14">
        <v>69.403809999999993</v>
      </c>
      <c r="BK454" s="14">
        <v>68.399799999999999</v>
      </c>
      <c r="BL454" s="14">
        <v>68.107219999999998</v>
      </c>
      <c r="BM454" s="14">
        <v>67.622249999999994</v>
      </c>
      <c r="BN454" s="14">
        <v>67.830659999999995</v>
      </c>
      <c r="BO454" s="14">
        <v>70.582160000000002</v>
      </c>
      <c r="BP454" s="14">
        <v>74.730459999999994</v>
      </c>
      <c r="BQ454" s="14">
        <v>78.950900000000004</v>
      </c>
      <c r="BR454" s="14">
        <v>82.469939999999994</v>
      </c>
      <c r="BS454" s="14">
        <v>86.385769999999994</v>
      </c>
      <c r="BT454" s="14">
        <v>89.199399999999997</v>
      </c>
      <c r="BU454" s="14">
        <v>90.557109999999994</v>
      </c>
      <c r="BV454" s="14">
        <v>91.801609999999997</v>
      </c>
      <c r="BW454" s="14">
        <v>91.309619999999995</v>
      </c>
      <c r="BX454" s="14">
        <v>89.551100000000005</v>
      </c>
      <c r="BY454" s="14">
        <v>85.79759</v>
      </c>
      <c r="BZ454" s="14">
        <v>81.475949999999997</v>
      </c>
      <c r="CA454" s="14">
        <v>78.141279999999995</v>
      </c>
      <c r="CB454" s="14">
        <v>75.485969999999995</v>
      </c>
      <c r="CC454" s="14">
        <v>73.27655</v>
      </c>
      <c r="CD454" s="14">
        <v>71.592190000000002</v>
      </c>
      <c r="CE454" s="14">
        <v>60953.96</v>
      </c>
      <c r="CF454" s="14">
        <v>61994.16</v>
      </c>
      <c r="CG454" s="14">
        <v>57922.51</v>
      </c>
      <c r="CH454" s="14">
        <v>51079.88</v>
      </c>
      <c r="CI454" s="14">
        <v>39560.31</v>
      </c>
      <c r="CJ454" s="14">
        <v>35487.25</v>
      </c>
      <c r="CK454" s="14">
        <v>35921.19</v>
      </c>
      <c r="CL454" s="14">
        <v>27137.47</v>
      </c>
      <c r="CM454" s="14">
        <v>27743.16</v>
      </c>
      <c r="CN454" s="14">
        <v>44321.11</v>
      </c>
      <c r="CO454" s="14">
        <v>63151.14</v>
      </c>
      <c r="CP454" s="14">
        <v>66475.399999999994</v>
      </c>
      <c r="CQ454" s="14">
        <v>67617.850000000006</v>
      </c>
      <c r="CR454" s="14">
        <v>93205.91</v>
      </c>
      <c r="CS454" s="14">
        <v>115236.5</v>
      </c>
      <c r="CT454" s="14">
        <v>133787.20000000001</v>
      </c>
      <c r="CU454" s="14">
        <v>132426.29999999999</v>
      </c>
      <c r="CV454" s="14">
        <v>124964.1</v>
      </c>
      <c r="CW454" s="14">
        <v>92956.64</v>
      </c>
      <c r="CX454" s="14">
        <v>89723.16</v>
      </c>
      <c r="CY454" s="14">
        <v>106577.3</v>
      </c>
      <c r="CZ454" s="14">
        <v>101130.5</v>
      </c>
      <c r="DA454" s="14">
        <v>76681.45</v>
      </c>
      <c r="DB454" s="14">
        <v>76903.990000000005</v>
      </c>
      <c r="DC454" s="14">
        <v>106332.7</v>
      </c>
      <c r="DD454" s="14">
        <v>16</v>
      </c>
      <c r="DE454" s="14">
        <v>19</v>
      </c>
      <c r="DF454" s="27">
        <f t="shared" ca="1" si="7"/>
        <v>16870.294999999984</v>
      </c>
      <c r="DG454" s="14">
        <v>0</v>
      </c>
      <c r="DH454" s="14"/>
      <c r="DI454" s="14"/>
      <c r="DJ454" s="14"/>
      <c r="DK454" s="14"/>
      <c r="DL454" s="14"/>
      <c r="DM454" s="14"/>
      <c r="DN454" s="14"/>
      <c r="DO454" s="14"/>
      <c r="DP454" s="14"/>
      <c r="DQ454" s="14"/>
      <c r="DR454" s="14"/>
      <c r="DS454" s="14"/>
      <c r="DT454" s="14"/>
      <c r="DU454" s="14"/>
      <c r="DV454" s="14"/>
      <c r="DW454" s="14"/>
      <c r="DX454" s="14"/>
      <c r="DY454" s="14"/>
      <c r="DZ454" s="14"/>
      <c r="EA454" s="14"/>
    </row>
    <row r="455" spans="1:131" x14ac:dyDescent="0.25">
      <c r="A455" s="14" t="s">
        <v>64</v>
      </c>
      <c r="B455" s="14" t="s">
        <v>63</v>
      </c>
      <c r="C455" s="14" t="s">
        <v>63</v>
      </c>
      <c r="D455" s="14" t="s">
        <v>63</v>
      </c>
      <c r="E455" s="14" t="s">
        <v>107</v>
      </c>
      <c r="F455" s="14" t="s">
        <v>63</v>
      </c>
      <c r="G455" s="14" t="s">
        <v>192</v>
      </c>
      <c r="H455" s="1" t="s">
        <v>181</v>
      </c>
      <c r="I455" s="14">
        <v>46870.35</v>
      </c>
      <c r="J455" s="14">
        <v>45339.71</v>
      </c>
      <c r="K455" s="14">
        <v>44540.09</v>
      </c>
      <c r="L455" s="14">
        <v>45100.71</v>
      </c>
      <c r="M455" s="14">
        <v>47607.88</v>
      </c>
      <c r="N455" s="14">
        <v>51279.31</v>
      </c>
      <c r="O455" s="14">
        <v>60606.23</v>
      </c>
      <c r="P455" s="14">
        <v>64796.480000000003</v>
      </c>
      <c r="Q455" s="14">
        <v>70820.600000000006</v>
      </c>
      <c r="R455" s="14">
        <v>77430.97</v>
      </c>
      <c r="S455" s="14">
        <v>86725.11</v>
      </c>
      <c r="T455" s="14">
        <v>90235.66</v>
      </c>
      <c r="U455" s="14">
        <v>92429.39</v>
      </c>
      <c r="V455" s="14">
        <v>93916.02</v>
      </c>
      <c r="W455" s="14">
        <v>91106.72</v>
      </c>
      <c r="X455" s="14">
        <v>76562.64</v>
      </c>
      <c r="Y455" s="14">
        <v>77218</v>
      </c>
      <c r="Z455" s="14">
        <v>76307.97</v>
      </c>
      <c r="AA455" s="14">
        <v>74872.59</v>
      </c>
      <c r="AB455" s="14">
        <v>86506.07</v>
      </c>
      <c r="AC455" s="14">
        <v>86387.64</v>
      </c>
      <c r="AD455" s="14">
        <v>74383.38</v>
      </c>
      <c r="AE455" s="14">
        <v>57059.1</v>
      </c>
      <c r="AF455" s="14">
        <v>50939.38</v>
      </c>
      <c r="AG455" s="14">
        <v>76240.3</v>
      </c>
      <c r="AH455" s="14">
        <v>46996.68</v>
      </c>
      <c r="AI455" s="14">
        <v>45479.58</v>
      </c>
      <c r="AJ455" s="14">
        <v>44727.23</v>
      </c>
      <c r="AK455" s="14">
        <v>45109.22</v>
      </c>
      <c r="AL455" s="14">
        <v>47938.06</v>
      </c>
      <c r="AM455" s="14">
        <v>51728.42</v>
      </c>
      <c r="AN455" s="14">
        <v>60812.47</v>
      </c>
      <c r="AO455" s="14">
        <v>64228.09</v>
      </c>
      <c r="AP455" s="14">
        <v>70447.740000000005</v>
      </c>
      <c r="AQ455" s="14">
        <v>77092.91</v>
      </c>
      <c r="AR455" s="14">
        <v>85895.08</v>
      </c>
      <c r="AS455" s="14">
        <v>89346.78</v>
      </c>
      <c r="AT455" s="14">
        <v>92007.7</v>
      </c>
      <c r="AU455" s="14">
        <v>94780.87</v>
      </c>
      <c r="AV455" s="14">
        <v>96221.95</v>
      </c>
      <c r="AW455" s="14">
        <v>96730.5</v>
      </c>
      <c r="AX455" s="14">
        <v>96400.3</v>
      </c>
      <c r="AY455" s="14">
        <v>94980.91</v>
      </c>
      <c r="AZ455" s="14">
        <v>92409.65</v>
      </c>
      <c r="BA455" s="14">
        <v>90103.71</v>
      </c>
      <c r="BB455" s="14">
        <v>86622.25</v>
      </c>
      <c r="BC455" s="14">
        <v>74751.77</v>
      </c>
      <c r="BD455" s="14">
        <v>57386.19</v>
      </c>
      <c r="BE455" s="14">
        <v>51382.82</v>
      </c>
      <c r="BF455" s="14">
        <v>95119.32</v>
      </c>
      <c r="BG455" s="14">
        <v>72.214780000000005</v>
      </c>
      <c r="BH455" s="14">
        <v>70.836479999999995</v>
      </c>
      <c r="BI455" s="14">
        <v>69.452740000000006</v>
      </c>
      <c r="BJ455" s="14">
        <v>68.21387</v>
      </c>
      <c r="BK455" s="14">
        <v>67.231759999999994</v>
      </c>
      <c r="BL455" s="14">
        <v>66.409480000000002</v>
      </c>
      <c r="BM455" s="14">
        <v>66.407309999999995</v>
      </c>
      <c r="BN455" s="14">
        <v>68.622119999999995</v>
      </c>
      <c r="BO455" s="14">
        <v>72.334339999999997</v>
      </c>
      <c r="BP455" s="14">
        <v>76.302120000000002</v>
      </c>
      <c r="BQ455" s="14">
        <v>80.202160000000006</v>
      </c>
      <c r="BR455" s="14">
        <v>83.722179999999994</v>
      </c>
      <c r="BS455" s="14">
        <v>86.779910000000001</v>
      </c>
      <c r="BT455" s="14">
        <v>89.28434</v>
      </c>
      <c r="BU455" s="14">
        <v>90.727710000000002</v>
      </c>
      <c r="BV455" s="14">
        <v>91.383290000000002</v>
      </c>
      <c r="BW455" s="14">
        <v>91.042630000000003</v>
      </c>
      <c r="BX455" s="14">
        <v>89.777389999999997</v>
      </c>
      <c r="BY455" s="14">
        <v>87.365840000000006</v>
      </c>
      <c r="BZ455" s="14">
        <v>83.665440000000004</v>
      </c>
      <c r="CA455" s="14">
        <v>79.805890000000005</v>
      </c>
      <c r="CB455" s="14">
        <v>77.034329999999997</v>
      </c>
      <c r="CC455" s="14">
        <v>74.842060000000004</v>
      </c>
      <c r="CD455" s="14">
        <v>73.309870000000004</v>
      </c>
      <c r="CE455" s="14">
        <v>4565.125</v>
      </c>
      <c r="CF455" s="14">
        <v>4523.0259999999998</v>
      </c>
      <c r="CG455" s="14">
        <v>4089.9349999999999</v>
      </c>
      <c r="CH455" s="14">
        <v>3707.98</v>
      </c>
      <c r="CI455" s="14">
        <v>3083.9490000000001</v>
      </c>
      <c r="CJ455" s="14">
        <v>2385.8919999999998</v>
      </c>
      <c r="CK455" s="14">
        <v>2077.4479999999999</v>
      </c>
      <c r="CL455" s="14">
        <v>1888.807</v>
      </c>
      <c r="CM455" s="14">
        <v>2494.2240000000002</v>
      </c>
      <c r="CN455" s="14">
        <v>3646.7449999999999</v>
      </c>
      <c r="CO455" s="14">
        <v>5254.1559999999999</v>
      </c>
      <c r="CP455" s="14">
        <v>5404.5659999999998</v>
      </c>
      <c r="CQ455" s="14">
        <v>5443.8360000000002</v>
      </c>
      <c r="CR455" s="14">
        <v>6147.0050000000001</v>
      </c>
      <c r="CS455" s="14">
        <v>6281.8549999999996</v>
      </c>
      <c r="CT455" s="14">
        <v>6651.4440000000004</v>
      </c>
      <c r="CU455" s="14">
        <v>6598.7150000000001</v>
      </c>
      <c r="CV455" s="14">
        <v>6500.1549999999997</v>
      </c>
      <c r="CW455" s="14">
        <v>6765.3490000000002</v>
      </c>
      <c r="CX455" s="14">
        <v>7864.3459999999995</v>
      </c>
      <c r="CY455" s="14">
        <v>8423.8349999999991</v>
      </c>
      <c r="CZ455" s="14">
        <v>7985.8909999999996</v>
      </c>
      <c r="DA455" s="14">
        <v>6747.45</v>
      </c>
      <c r="DB455" s="14">
        <v>6739.0379999999996</v>
      </c>
      <c r="DC455" s="14">
        <v>5617.1289999999999</v>
      </c>
      <c r="DD455" s="14">
        <v>16</v>
      </c>
      <c r="DE455" s="14">
        <v>19</v>
      </c>
      <c r="DF455" s="27">
        <f t="shared" ca="1" si="7"/>
        <v>19843.115000000005</v>
      </c>
      <c r="DG455" s="14">
        <v>0</v>
      </c>
      <c r="DH455" s="14"/>
      <c r="DI455" s="14"/>
      <c r="DJ455" s="14"/>
      <c r="DK455" s="14"/>
      <c r="DL455" s="14"/>
      <c r="DM455" s="14"/>
      <c r="DN455" s="14"/>
      <c r="DO455" s="14"/>
      <c r="DP455" s="14"/>
      <c r="DQ455" s="14"/>
      <c r="DR455" s="14"/>
      <c r="DS455" s="14"/>
      <c r="DT455" s="14"/>
      <c r="DU455" s="14"/>
      <c r="DV455" s="14"/>
      <c r="DW455" s="14"/>
      <c r="DX455" s="14"/>
      <c r="DY455" s="14"/>
      <c r="DZ455" s="14"/>
      <c r="EA455" s="14"/>
    </row>
    <row r="456" spans="1:131" x14ac:dyDescent="0.25">
      <c r="A456" s="14" t="s">
        <v>64</v>
      </c>
      <c r="B456" s="14" t="s">
        <v>63</v>
      </c>
      <c r="C456" s="14" t="s">
        <v>63</v>
      </c>
      <c r="D456" s="14" t="s">
        <v>63</v>
      </c>
      <c r="E456" s="14" t="s">
        <v>108</v>
      </c>
      <c r="F456" s="14" t="s">
        <v>63</v>
      </c>
      <c r="G456" s="14" t="s">
        <v>191</v>
      </c>
      <c r="H456" s="1">
        <v>42167</v>
      </c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/>
      <c r="CM456" s="14"/>
      <c r="CN456" s="14"/>
      <c r="CO456" s="14"/>
      <c r="CP456" s="14"/>
      <c r="CQ456" s="14"/>
      <c r="CR456" s="14"/>
      <c r="CS456" s="14"/>
      <c r="CT456" s="14"/>
      <c r="CU456" s="14"/>
      <c r="CV456" s="14"/>
      <c r="CW456" s="14"/>
      <c r="CX456" s="14"/>
      <c r="CY456" s="14"/>
      <c r="CZ456" s="14"/>
      <c r="DD456" s="14">
        <v>16</v>
      </c>
      <c r="DE456" s="14">
        <v>19</v>
      </c>
      <c r="DF456" s="27">
        <f t="shared" ca="1" si="7"/>
        <v>0</v>
      </c>
      <c r="DG456" s="14">
        <v>1</v>
      </c>
      <c r="DH456" s="14"/>
      <c r="DI456" s="14"/>
      <c r="DJ456" s="14"/>
      <c r="DK456" s="14"/>
      <c r="DL456" s="14"/>
      <c r="DM456" s="14"/>
      <c r="DN456" s="14"/>
      <c r="DO456" s="14"/>
      <c r="DP456" s="14"/>
      <c r="DQ456" s="14"/>
      <c r="DR456" s="14"/>
      <c r="DS456" s="14"/>
      <c r="DT456" s="14"/>
      <c r="DU456" s="14"/>
      <c r="DV456" s="14"/>
      <c r="DW456" s="14"/>
      <c r="DX456" s="14"/>
      <c r="DY456" s="14"/>
      <c r="DZ456" s="14"/>
      <c r="EA456" s="14"/>
    </row>
    <row r="457" spans="1:131" x14ac:dyDescent="0.25">
      <c r="A457" s="14" t="s">
        <v>64</v>
      </c>
      <c r="B457" s="14" t="s">
        <v>63</v>
      </c>
      <c r="C457" s="14" t="s">
        <v>63</v>
      </c>
      <c r="D457" s="14" t="s">
        <v>63</v>
      </c>
      <c r="E457" s="14" t="s">
        <v>108</v>
      </c>
      <c r="F457" s="14" t="s">
        <v>63</v>
      </c>
      <c r="G457" s="14" t="s">
        <v>191</v>
      </c>
      <c r="H457" s="1">
        <v>42181</v>
      </c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4"/>
      <c r="CP457" s="14"/>
      <c r="CQ457" s="14"/>
      <c r="CR457" s="14"/>
      <c r="CS457" s="14"/>
      <c r="CT457" s="14"/>
      <c r="CU457" s="14"/>
      <c r="CV457" s="14"/>
      <c r="CW457" s="14"/>
      <c r="CX457" s="14"/>
      <c r="CY457" s="14"/>
      <c r="CZ457" s="14"/>
      <c r="DD457" s="14">
        <v>16</v>
      </c>
      <c r="DE457" s="14">
        <v>19</v>
      </c>
      <c r="DF457" s="27">
        <f t="shared" ca="1" si="7"/>
        <v>0</v>
      </c>
      <c r="DG457" s="14">
        <v>1</v>
      </c>
      <c r="DH457" s="14"/>
      <c r="DI457" s="14"/>
      <c r="DJ457" s="14"/>
      <c r="DK457" s="14"/>
      <c r="DL457" s="14"/>
      <c r="DM457" s="14"/>
      <c r="DN457" s="14"/>
      <c r="DO457" s="14"/>
      <c r="DP457" s="14"/>
      <c r="DQ457" s="14"/>
      <c r="DR457" s="14"/>
      <c r="DS457" s="14"/>
      <c r="DT457" s="14"/>
      <c r="DU457" s="14"/>
      <c r="DV457" s="14"/>
      <c r="DW457" s="14"/>
      <c r="DX457" s="14"/>
      <c r="DY457" s="14"/>
      <c r="DZ457" s="14"/>
      <c r="EA457" s="14"/>
    </row>
    <row r="458" spans="1:131" x14ac:dyDescent="0.25">
      <c r="A458" s="14" t="s">
        <v>64</v>
      </c>
      <c r="B458" s="14" t="s">
        <v>63</v>
      </c>
      <c r="C458" s="14" t="s">
        <v>63</v>
      </c>
      <c r="D458" s="14" t="s">
        <v>63</v>
      </c>
      <c r="E458" s="14" t="s">
        <v>108</v>
      </c>
      <c r="F458" s="14" t="s">
        <v>63</v>
      </c>
      <c r="G458" s="14" t="s">
        <v>191</v>
      </c>
      <c r="H458" s="1">
        <v>42185</v>
      </c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J458" s="14"/>
      <c r="CK458" s="14"/>
      <c r="CL458" s="14"/>
      <c r="CM458" s="14"/>
      <c r="CN458" s="14"/>
      <c r="CO458" s="14"/>
      <c r="CP458" s="14"/>
      <c r="CQ458" s="14"/>
      <c r="CR458" s="14"/>
      <c r="CS458" s="14"/>
      <c r="CT458" s="14"/>
      <c r="CU458" s="14"/>
      <c r="CV458" s="14"/>
      <c r="CW458" s="14"/>
      <c r="CX458" s="14"/>
      <c r="CY458" s="14"/>
      <c r="CZ458" s="14"/>
      <c r="DD458" s="14">
        <v>16</v>
      </c>
      <c r="DE458" s="14">
        <v>19</v>
      </c>
      <c r="DF458" s="27">
        <f t="shared" ca="1" si="7"/>
        <v>0</v>
      </c>
      <c r="DG458" s="14">
        <v>1</v>
      </c>
      <c r="DH458" s="14"/>
      <c r="DI458" s="14"/>
      <c r="DJ458" s="14"/>
      <c r="DK458" s="14"/>
      <c r="DL458" s="14"/>
      <c r="DM458" s="14"/>
      <c r="DN458" s="14"/>
      <c r="DO458" s="14"/>
      <c r="DP458" s="14"/>
      <c r="DQ458" s="14"/>
      <c r="DR458" s="14"/>
      <c r="DS458" s="14"/>
      <c r="DT458" s="14"/>
      <c r="DU458" s="14"/>
      <c r="DV458" s="14"/>
      <c r="DW458" s="14"/>
      <c r="DX458" s="14"/>
      <c r="DY458" s="14"/>
      <c r="DZ458" s="14"/>
      <c r="EA458" s="14"/>
    </row>
    <row r="459" spans="1:131" x14ac:dyDescent="0.25">
      <c r="A459" s="14" t="s">
        <v>64</v>
      </c>
      <c r="B459" s="14" t="s">
        <v>63</v>
      </c>
      <c r="C459" s="14" t="s">
        <v>63</v>
      </c>
      <c r="D459" s="14" t="s">
        <v>63</v>
      </c>
      <c r="E459" s="14" t="s">
        <v>108</v>
      </c>
      <c r="F459" s="14" t="s">
        <v>63</v>
      </c>
      <c r="G459" s="14" t="s">
        <v>191</v>
      </c>
      <c r="H459" s="1">
        <v>42186</v>
      </c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J459" s="14"/>
      <c r="CK459" s="14"/>
      <c r="CL459" s="14"/>
      <c r="CM459" s="14"/>
      <c r="CN459" s="14"/>
      <c r="CO459" s="14"/>
      <c r="CP459" s="14"/>
      <c r="CQ459" s="14"/>
      <c r="CR459" s="14"/>
      <c r="CS459" s="14"/>
      <c r="CT459" s="14"/>
      <c r="CU459" s="14"/>
      <c r="CV459" s="14"/>
      <c r="CW459" s="14"/>
      <c r="CX459" s="14"/>
      <c r="CY459" s="14"/>
      <c r="CZ459" s="14"/>
      <c r="DD459" s="14">
        <v>16</v>
      </c>
      <c r="DE459" s="14">
        <v>19</v>
      </c>
      <c r="DF459" s="27">
        <f t="shared" ca="1" si="7"/>
        <v>0</v>
      </c>
      <c r="DG459" s="14">
        <v>1</v>
      </c>
      <c r="DH459" s="14"/>
      <c r="DI459" s="14"/>
      <c r="DJ459" s="14"/>
      <c r="DK459" s="14"/>
      <c r="DL459" s="14"/>
      <c r="DM459" s="14"/>
      <c r="DN459" s="14"/>
      <c r="DO459" s="14"/>
      <c r="DP459" s="14"/>
      <c r="DQ459" s="14"/>
      <c r="DR459" s="14"/>
      <c r="DS459" s="14"/>
      <c r="DT459" s="14"/>
      <c r="DU459" s="14"/>
      <c r="DV459" s="14"/>
      <c r="DW459" s="14"/>
      <c r="DX459" s="14"/>
      <c r="DY459" s="14"/>
      <c r="DZ459" s="14"/>
      <c r="EA459" s="14"/>
    </row>
    <row r="460" spans="1:131" x14ac:dyDescent="0.25">
      <c r="A460" s="14" t="s">
        <v>64</v>
      </c>
      <c r="B460" s="14" t="s">
        <v>63</v>
      </c>
      <c r="C460" s="14" t="s">
        <v>63</v>
      </c>
      <c r="D460" s="14" t="s">
        <v>63</v>
      </c>
      <c r="E460" s="14" t="s">
        <v>108</v>
      </c>
      <c r="F460" s="14" t="s">
        <v>63</v>
      </c>
      <c r="G460" s="14" t="s">
        <v>191</v>
      </c>
      <c r="H460" s="1">
        <v>42213</v>
      </c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  <c r="CD460" s="14"/>
      <c r="CE460" s="14"/>
      <c r="CF460" s="14"/>
      <c r="CG460" s="14"/>
      <c r="CH460" s="14"/>
      <c r="CI460" s="14"/>
      <c r="CJ460" s="14"/>
      <c r="CK460" s="14"/>
      <c r="CL460" s="14"/>
      <c r="CM460" s="14"/>
      <c r="CN460" s="14"/>
      <c r="CO460" s="14"/>
      <c r="CP460" s="14"/>
      <c r="CQ460" s="14"/>
      <c r="CR460" s="14"/>
      <c r="CS460" s="14"/>
      <c r="CT460" s="14"/>
      <c r="CU460" s="14"/>
      <c r="CV460" s="14"/>
      <c r="CW460" s="14"/>
      <c r="CX460" s="14"/>
      <c r="CY460" s="14"/>
      <c r="CZ460" s="14"/>
      <c r="DD460" s="14">
        <v>16</v>
      </c>
      <c r="DE460" s="14">
        <v>19</v>
      </c>
      <c r="DF460" s="27">
        <f t="shared" ca="1" si="7"/>
        <v>0</v>
      </c>
      <c r="DG460" s="14">
        <v>1</v>
      </c>
      <c r="DH460" s="14"/>
      <c r="DI460" s="14"/>
      <c r="DJ460" s="14"/>
      <c r="DK460" s="14"/>
      <c r="DL460" s="14"/>
      <c r="DM460" s="14"/>
      <c r="DN460" s="14"/>
      <c r="DO460" s="14"/>
      <c r="DP460" s="14"/>
      <c r="DQ460" s="14"/>
      <c r="DR460" s="14"/>
      <c r="DS460" s="14"/>
      <c r="DT460" s="14"/>
      <c r="DU460" s="14"/>
      <c r="DV460" s="14"/>
      <c r="DW460" s="14"/>
      <c r="DX460" s="14"/>
      <c r="DY460" s="14"/>
      <c r="DZ460" s="14"/>
      <c r="EA460" s="14"/>
    </row>
    <row r="461" spans="1:131" x14ac:dyDescent="0.25">
      <c r="A461" s="14" t="s">
        <v>64</v>
      </c>
      <c r="B461" s="14" t="s">
        <v>63</v>
      </c>
      <c r="C461" s="14" t="s">
        <v>63</v>
      </c>
      <c r="D461" s="14" t="s">
        <v>63</v>
      </c>
      <c r="E461" s="14" t="s">
        <v>108</v>
      </c>
      <c r="F461" s="14" t="s">
        <v>63</v>
      </c>
      <c r="G461" s="14" t="s">
        <v>191</v>
      </c>
      <c r="H461" s="1">
        <v>42214</v>
      </c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/>
      <c r="BX461" s="14"/>
      <c r="BY461" s="14"/>
      <c r="BZ461" s="14"/>
      <c r="CA461" s="14"/>
      <c r="CB461" s="14"/>
      <c r="CC461" s="14"/>
      <c r="CD461" s="14"/>
      <c r="CE461" s="14"/>
      <c r="CF461" s="14"/>
      <c r="CG461" s="14"/>
      <c r="CH461" s="14"/>
      <c r="CI461" s="14"/>
      <c r="CJ461" s="14"/>
      <c r="CK461" s="14"/>
      <c r="CL461" s="14"/>
      <c r="CM461" s="14"/>
      <c r="CN461" s="14"/>
      <c r="CO461" s="14"/>
      <c r="CP461" s="14"/>
      <c r="CQ461" s="14"/>
      <c r="CR461" s="14"/>
      <c r="CS461" s="14"/>
      <c r="CT461" s="14"/>
      <c r="CU461" s="14"/>
      <c r="CV461" s="14"/>
      <c r="CW461" s="14"/>
      <c r="CX461" s="14"/>
      <c r="CY461" s="14"/>
      <c r="CZ461" s="14"/>
      <c r="DD461" s="14">
        <v>16</v>
      </c>
      <c r="DE461" s="14">
        <v>19</v>
      </c>
      <c r="DF461" s="27">
        <f t="shared" ca="1" si="7"/>
        <v>0</v>
      </c>
      <c r="DG461" s="14">
        <v>1</v>
      </c>
      <c r="DH461" s="14"/>
      <c r="DI461" s="14"/>
      <c r="DJ461" s="14"/>
      <c r="DK461" s="14"/>
      <c r="DL461" s="14"/>
      <c r="DM461" s="14"/>
      <c r="DN461" s="14"/>
      <c r="DO461" s="14"/>
      <c r="DP461" s="14"/>
      <c r="DQ461" s="14"/>
      <c r="DR461" s="14"/>
      <c r="DS461" s="14"/>
      <c r="DT461" s="14"/>
      <c r="DU461" s="14"/>
      <c r="DV461" s="14"/>
      <c r="DW461" s="14"/>
      <c r="DX461" s="14"/>
      <c r="DY461" s="14"/>
      <c r="DZ461" s="14"/>
      <c r="EA461" s="14"/>
    </row>
    <row r="462" spans="1:131" x14ac:dyDescent="0.25">
      <c r="A462" s="14" t="s">
        <v>64</v>
      </c>
      <c r="B462" s="14" t="s">
        <v>63</v>
      </c>
      <c r="C462" s="14" t="s">
        <v>63</v>
      </c>
      <c r="D462" s="14" t="s">
        <v>63</v>
      </c>
      <c r="E462" s="14" t="s">
        <v>108</v>
      </c>
      <c r="F462" s="14" t="s">
        <v>63</v>
      </c>
      <c r="G462" s="14" t="s">
        <v>191</v>
      </c>
      <c r="H462" s="1">
        <v>42215</v>
      </c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  <c r="BR462" s="14"/>
      <c r="BS462" s="14"/>
      <c r="BT462" s="14"/>
      <c r="BU462" s="14"/>
      <c r="BV462" s="14"/>
      <c r="BW462" s="14"/>
      <c r="BX462" s="14"/>
      <c r="BY462" s="14"/>
      <c r="BZ462" s="14"/>
      <c r="CA462" s="14"/>
      <c r="CB462" s="14"/>
      <c r="CC462" s="14"/>
      <c r="CD462" s="14"/>
      <c r="CE462" s="14"/>
      <c r="CF462" s="14"/>
      <c r="CG462" s="14"/>
      <c r="CH462" s="14"/>
      <c r="CI462" s="14"/>
      <c r="CJ462" s="14"/>
      <c r="CK462" s="14"/>
      <c r="CL462" s="14"/>
      <c r="CM462" s="14"/>
      <c r="CN462" s="14"/>
      <c r="CO462" s="14"/>
      <c r="CP462" s="14"/>
      <c r="CQ462" s="14"/>
      <c r="CR462" s="14"/>
      <c r="CS462" s="14"/>
      <c r="CT462" s="14"/>
      <c r="CU462" s="14"/>
      <c r="CV462" s="14"/>
      <c r="CW462" s="14"/>
      <c r="CX462" s="14"/>
      <c r="CY462" s="14"/>
      <c r="CZ462" s="14"/>
      <c r="DD462" s="14">
        <v>16</v>
      </c>
      <c r="DE462" s="14">
        <v>19</v>
      </c>
      <c r="DF462" s="27">
        <f t="shared" ca="1" si="7"/>
        <v>0</v>
      </c>
      <c r="DG462" s="14">
        <v>1</v>
      </c>
      <c r="DH462" s="14"/>
      <c r="DI462" s="14"/>
      <c r="DJ462" s="14"/>
      <c r="DK462" s="14"/>
      <c r="DL462" s="14"/>
      <c r="DM462" s="14"/>
      <c r="DN462" s="14"/>
      <c r="DO462" s="14"/>
      <c r="DP462" s="14"/>
      <c r="DQ462" s="14"/>
      <c r="DR462" s="14"/>
      <c r="DS462" s="14"/>
      <c r="DT462" s="14"/>
      <c r="DU462" s="14"/>
      <c r="DV462" s="14"/>
      <c r="DW462" s="14"/>
      <c r="DX462" s="14"/>
      <c r="DY462" s="14"/>
      <c r="DZ462" s="14"/>
      <c r="EA462" s="14"/>
    </row>
    <row r="463" spans="1:131" x14ac:dyDescent="0.25">
      <c r="A463" s="14" t="s">
        <v>64</v>
      </c>
      <c r="B463" s="14" t="s">
        <v>63</v>
      </c>
      <c r="C463" s="14" t="s">
        <v>63</v>
      </c>
      <c r="D463" s="14" t="s">
        <v>63</v>
      </c>
      <c r="E463" s="14" t="s">
        <v>108</v>
      </c>
      <c r="F463" s="14" t="s">
        <v>63</v>
      </c>
      <c r="G463" s="14" t="s">
        <v>191</v>
      </c>
      <c r="H463" s="1">
        <v>42233</v>
      </c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  <c r="BN463" s="14"/>
      <c r="BO463" s="14"/>
      <c r="BP463" s="14"/>
      <c r="BQ463" s="14"/>
      <c r="BR463" s="14"/>
      <c r="BS463" s="14"/>
      <c r="BT463" s="14"/>
      <c r="BU463" s="14"/>
      <c r="BV463" s="14"/>
      <c r="BW463" s="14"/>
      <c r="BX463" s="14"/>
      <c r="BY463" s="14"/>
      <c r="BZ463" s="14"/>
      <c r="CA463" s="14"/>
      <c r="CB463" s="14"/>
      <c r="CC463" s="14"/>
      <c r="CD463" s="14"/>
      <c r="CE463" s="14"/>
      <c r="CF463" s="14"/>
      <c r="CG463" s="14"/>
      <c r="CH463" s="14"/>
      <c r="CI463" s="14"/>
      <c r="CJ463" s="14"/>
      <c r="CK463" s="14"/>
      <c r="CL463" s="14"/>
      <c r="CM463" s="14"/>
      <c r="CN463" s="14"/>
      <c r="CO463" s="14"/>
      <c r="CP463" s="14"/>
      <c r="CQ463" s="14"/>
      <c r="CR463" s="14"/>
      <c r="CS463" s="14"/>
      <c r="CT463" s="14"/>
      <c r="CU463" s="14"/>
      <c r="CV463" s="14"/>
      <c r="CW463" s="14"/>
      <c r="CX463" s="14"/>
      <c r="CY463" s="14"/>
      <c r="CZ463" s="14"/>
      <c r="DD463" s="14">
        <v>16</v>
      </c>
      <c r="DE463" s="14">
        <v>19</v>
      </c>
      <c r="DF463" s="27">
        <f t="shared" ca="1" si="7"/>
        <v>0</v>
      </c>
      <c r="DG463" s="14">
        <v>1</v>
      </c>
      <c r="DH463" s="14"/>
      <c r="DI463" s="14"/>
      <c r="DJ463" s="14"/>
      <c r="DK463" s="14"/>
      <c r="DL463" s="14"/>
      <c r="DM463" s="14"/>
      <c r="DN463" s="14"/>
      <c r="DO463" s="14"/>
      <c r="DP463" s="14"/>
      <c r="DQ463" s="14"/>
      <c r="DR463" s="14"/>
      <c r="DS463" s="14"/>
      <c r="DT463" s="14"/>
      <c r="DU463" s="14"/>
      <c r="DV463" s="14"/>
      <c r="DW463" s="14"/>
      <c r="DX463" s="14"/>
      <c r="DY463" s="14"/>
      <c r="DZ463" s="14"/>
      <c r="EA463" s="14"/>
    </row>
    <row r="464" spans="1:131" x14ac:dyDescent="0.25">
      <c r="A464" s="14" t="s">
        <v>64</v>
      </c>
      <c r="B464" s="14" t="s">
        <v>63</v>
      </c>
      <c r="C464" s="14" t="s">
        <v>63</v>
      </c>
      <c r="D464" s="14" t="s">
        <v>63</v>
      </c>
      <c r="E464" s="14" t="s">
        <v>108</v>
      </c>
      <c r="F464" s="14" t="s">
        <v>63</v>
      </c>
      <c r="G464" s="14" t="s">
        <v>191</v>
      </c>
      <c r="H464" s="1">
        <v>42234</v>
      </c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4"/>
      <c r="BQ464" s="14"/>
      <c r="BR464" s="14"/>
      <c r="BS464" s="14"/>
      <c r="BT464" s="14"/>
      <c r="BU464" s="14"/>
      <c r="BV464" s="14"/>
      <c r="BW464" s="14"/>
      <c r="BX464" s="14"/>
      <c r="BY464" s="14"/>
      <c r="BZ464" s="14"/>
      <c r="CA464" s="14"/>
      <c r="CB464" s="14"/>
      <c r="CC464" s="14"/>
      <c r="CD464" s="14"/>
      <c r="CE464" s="14"/>
      <c r="CF464" s="14"/>
      <c r="CG464" s="14"/>
      <c r="CH464" s="14"/>
      <c r="CI464" s="14"/>
      <c r="CJ464" s="14"/>
      <c r="CK464" s="14"/>
      <c r="CL464" s="14"/>
      <c r="CM464" s="14"/>
      <c r="CN464" s="14"/>
      <c r="CO464" s="14"/>
      <c r="CP464" s="14"/>
      <c r="CQ464" s="14"/>
      <c r="CR464" s="14"/>
      <c r="CS464" s="14"/>
      <c r="CT464" s="14"/>
      <c r="CU464" s="14"/>
      <c r="CV464" s="14"/>
      <c r="CW464" s="14"/>
      <c r="CX464" s="14"/>
      <c r="CY464" s="14"/>
      <c r="CZ464" s="14"/>
      <c r="DD464" s="14">
        <v>16</v>
      </c>
      <c r="DE464" s="14">
        <v>19</v>
      </c>
      <c r="DF464" s="27">
        <f t="shared" ca="1" si="7"/>
        <v>0</v>
      </c>
      <c r="DG464" s="14">
        <v>1</v>
      </c>
      <c r="DH464" s="14"/>
      <c r="DI464" s="14"/>
      <c r="DJ464" s="14"/>
      <c r="DK464" s="14"/>
      <c r="DL464" s="14"/>
      <c r="DM464" s="14"/>
      <c r="DN464" s="14"/>
      <c r="DO464" s="14"/>
      <c r="DP464" s="14"/>
      <c r="DQ464" s="14"/>
      <c r="DR464" s="14"/>
      <c r="DS464" s="14"/>
      <c r="DT464" s="14"/>
      <c r="DU464" s="14"/>
      <c r="DV464" s="14"/>
      <c r="DW464" s="14"/>
      <c r="DX464" s="14"/>
      <c r="DY464" s="14"/>
      <c r="DZ464" s="14"/>
      <c r="EA464" s="14"/>
    </row>
    <row r="465" spans="1:131" x14ac:dyDescent="0.25">
      <c r="A465" s="14" t="s">
        <v>64</v>
      </c>
      <c r="B465" s="14" t="s">
        <v>63</v>
      </c>
      <c r="C465" s="14" t="s">
        <v>63</v>
      </c>
      <c r="D465" s="14" t="s">
        <v>63</v>
      </c>
      <c r="E465" s="14" t="s">
        <v>108</v>
      </c>
      <c r="F465" s="14" t="s">
        <v>63</v>
      </c>
      <c r="G465" s="14" t="s">
        <v>191</v>
      </c>
      <c r="H465" s="1">
        <v>42242</v>
      </c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  <c r="BN465" s="14"/>
      <c r="BO465" s="14"/>
      <c r="BP465" s="14"/>
      <c r="BQ465" s="14"/>
      <c r="BR465" s="14"/>
      <c r="BS465" s="14"/>
      <c r="BT465" s="14"/>
      <c r="BU465" s="14"/>
      <c r="BV465" s="14"/>
      <c r="BW465" s="14"/>
      <c r="BX465" s="14"/>
      <c r="BY465" s="14"/>
      <c r="BZ465" s="14"/>
      <c r="CA465" s="14"/>
      <c r="CB465" s="14"/>
      <c r="CC465" s="14"/>
      <c r="CD465" s="14"/>
      <c r="CE465" s="14"/>
      <c r="CF465" s="14"/>
      <c r="CG465" s="14"/>
      <c r="CH465" s="14"/>
      <c r="CI465" s="14"/>
      <c r="CJ465" s="14"/>
      <c r="CK465" s="14"/>
      <c r="CL465" s="14"/>
      <c r="CM465" s="14"/>
      <c r="CN465" s="14"/>
      <c r="CO465" s="14"/>
      <c r="CP465" s="14"/>
      <c r="CQ465" s="14"/>
      <c r="CR465" s="14"/>
      <c r="CS465" s="14"/>
      <c r="CT465" s="14"/>
      <c r="CU465" s="14"/>
      <c r="CV465" s="14"/>
      <c r="CW465" s="14"/>
      <c r="CX465" s="14"/>
      <c r="CY465" s="14"/>
      <c r="CZ465" s="14"/>
      <c r="DD465" s="14">
        <v>16</v>
      </c>
      <c r="DE465" s="14">
        <v>19</v>
      </c>
      <c r="DF465" s="27">
        <f t="shared" ca="1" si="7"/>
        <v>0</v>
      </c>
      <c r="DG465" s="14">
        <v>1</v>
      </c>
      <c r="DH465" s="14"/>
      <c r="DI465" s="14"/>
      <c r="DJ465" s="14"/>
      <c r="DK465" s="14"/>
      <c r="DL465" s="14"/>
      <c r="DM465" s="14"/>
      <c r="DN465" s="14"/>
      <c r="DO465" s="14"/>
      <c r="DP465" s="14"/>
      <c r="DQ465" s="14"/>
      <c r="DR465" s="14"/>
      <c r="DS465" s="14"/>
      <c r="DT465" s="14"/>
      <c r="DU465" s="14"/>
      <c r="DV465" s="14"/>
      <c r="DW465" s="14"/>
      <c r="DX465" s="14"/>
      <c r="DY465" s="14"/>
      <c r="DZ465" s="14"/>
      <c r="EA465" s="14"/>
    </row>
    <row r="466" spans="1:131" x14ac:dyDescent="0.25">
      <c r="A466" s="14" t="s">
        <v>64</v>
      </c>
      <c r="B466" s="14" t="s">
        <v>63</v>
      </c>
      <c r="C466" s="14" t="s">
        <v>63</v>
      </c>
      <c r="D466" s="14" t="s">
        <v>63</v>
      </c>
      <c r="E466" s="14" t="s">
        <v>108</v>
      </c>
      <c r="F466" s="14" t="s">
        <v>63</v>
      </c>
      <c r="G466" s="14" t="s">
        <v>191</v>
      </c>
      <c r="H466" s="1">
        <v>42243</v>
      </c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  <c r="BN466" s="14"/>
      <c r="BO466" s="14"/>
      <c r="BP466" s="14"/>
      <c r="BQ466" s="14"/>
      <c r="BR466" s="14"/>
      <c r="BS466" s="14"/>
      <c r="BT466" s="14"/>
      <c r="BU466" s="14"/>
      <c r="BV466" s="14"/>
      <c r="BW466" s="14"/>
      <c r="BX466" s="14"/>
      <c r="BY466" s="14"/>
      <c r="BZ466" s="14"/>
      <c r="CA466" s="14"/>
      <c r="CB466" s="14"/>
      <c r="CC466" s="14"/>
      <c r="CD466" s="14"/>
      <c r="CE466" s="14"/>
      <c r="CF466" s="14"/>
      <c r="CG466" s="14"/>
      <c r="CH466" s="14"/>
      <c r="CI466" s="14"/>
      <c r="CJ466" s="14"/>
      <c r="CK466" s="14"/>
      <c r="CL466" s="14"/>
      <c r="CM466" s="14"/>
      <c r="CN466" s="14"/>
      <c r="CO466" s="14"/>
      <c r="CP466" s="14"/>
      <c r="CQ466" s="14"/>
      <c r="CR466" s="14"/>
      <c r="CS466" s="14"/>
      <c r="CT466" s="14"/>
      <c r="CU466" s="14"/>
      <c r="CV466" s="14"/>
      <c r="CW466" s="14"/>
      <c r="CX466" s="14"/>
      <c r="CY466" s="14"/>
      <c r="CZ466" s="14"/>
      <c r="DD466" s="14">
        <v>16</v>
      </c>
      <c r="DE466" s="14">
        <v>19</v>
      </c>
      <c r="DF466" s="27">
        <f t="shared" ca="1" si="7"/>
        <v>0</v>
      </c>
      <c r="DG466" s="14">
        <v>1</v>
      </c>
      <c r="DH466" s="14"/>
      <c r="DI466" s="14"/>
      <c r="DJ466" s="14"/>
      <c r="DK466" s="14"/>
      <c r="DL466" s="14"/>
      <c r="DM466" s="14"/>
      <c r="DN466" s="14"/>
      <c r="DO466" s="14"/>
      <c r="DP466" s="14"/>
      <c r="DQ466" s="14"/>
      <c r="DR466" s="14"/>
      <c r="DS466" s="14"/>
      <c r="DT466" s="14"/>
      <c r="DU466" s="14"/>
      <c r="DV466" s="14"/>
      <c r="DW466" s="14"/>
      <c r="DX466" s="14"/>
      <c r="DY466" s="14"/>
      <c r="DZ466" s="14"/>
      <c r="EA466" s="14"/>
    </row>
    <row r="467" spans="1:131" x14ac:dyDescent="0.25">
      <c r="A467" s="14" t="s">
        <v>64</v>
      </c>
      <c r="B467" s="14" t="s">
        <v>63</v>
      </c>
      <c r="C467" s="14" t="s">
        <v>63</v>
      </c>
      <c r="D467" s="14" t="s">
        <v>63</v>
      </c>
      <c r="E467" s="14" t="s">
        <v>108</v>
      </c>
      <c r="F467" s="14" t="s">
        <v>63</v>
      </c>
      <c r="G467" s="14" t="s">
        <v>191</v>
      </c>
      <c r="H467" s="1">
        <v>42256</v>
      </c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  <c r="BN467" s="14"/>
      <c r="BO467" s="14"/>
      <c r="BP467" s="14"/>
      <c r="BQ467" s="14"/>
      <c r="BR467" s="14"/>
      <c r="BS467" s="14"/>
      <c r="BT467" s="14"/>
      <c r="BU467" s="14"/>
      <c r="BV467" s="14"/>
      <c r="BW467" s="14"/>
      <c r="BX467" s="14"/>
      <c r="BY467" s="14"/>
      <c r="BZ467" s="14"/>
      <c r="CA467" s="14"/>
      <c r="CB467" s="14"/>
      <c r="CC467" s="14"/>
      <c r="CD467" s="14"/>
      <c r="CE467" s="14"/>
      <c r="CF467" s="14"/>
      <c r="CG467" s="14"/>
      <c r="CH467" s="14"/>
      <c r="CI467" s="14"/>
      <c r="CJ467" s="14"/>
      <c r="CK467" s="14"/>
      <c r="CL467" s="14"/>
      <c r="CM467" s="14"/>
      <c r="CN467" s="14"/>
      <c r="CO467" s="14"/>
      <c r="CP467" s="14"/>
      <c r="CQ467" s="14"/>
      <c r="CR467" s="14"/>
      <c r="CS467" s="14"/>
      <c r="CT467" s="14"/>
      <c r="CU467" s="14"/>
      <c r="CV467" s="14"/>
      <c r="CW467" s="14"/>
      <c r="CX467" s="14"/>
      <c r="CY467" s="14"/>
      <c r="CZ467" s="14"/>
      <c r="DD467" s="14">
        <v>16</v>
      </c>
      <c r="DE467" s="14">
        <v>19</v>
      </c>
      <c r="DF467" s="27">
        <f t="shared" ca="1" si="7"/>
        <v>0</v>
      </c>
      <c r="DG467" s="14">
        <v>1</v>
      </c>
      <c r="DH467" s="14"/>
      <c r="DI467" s="14"/>
      <c r="DJ467" s="14"/>
      <c r="DK467" s="14"/>
      <c r="DL467" s="14"/>
      <c r="DM467" s="14"/>
      <c r="DN467" s="14"/>
      <c r="DO467" s="14"/>
      <c r="DP467" s="14"/>
      <c r="DQ467" s="14"/>
      <c r="DR467" s="14"/>
      <c r="DS467" s="14"/>
      <c r="DT467" s="14"/>
      <c r="DU467" s="14"/>
      <c r="DV467" s="14"/>
      <c r="DW467" s="14"/>
      <c r="DX467" s="14"/>
      <c r="DY467" s="14"/>
      <c r="DZ467" s="14"/>
      <c r="EA467" s="14"/>
    </row>
    <row r="468" spans="1:131" x14ac:dyDescent="0.25">
      <c r="A468" s="14" t="s">
        <v>64</v>
      </c>
      <c r="B468" s="14" t="s">
        <v>63</v>
      </c>
      <c r="C468" s="14" t="s">
        <v>63</v>
      </c>
      <c r="D468" s="14" t="s">
        <v>63</v>
      </c>
      <c r="E468" s="14" t="s">
        <v>108</v>
      </c>
      <c r="F468" s="14" t="s">
        <v>63</v>
      </c>
      <c r="G468" s="14" t="s">
        <v>191</v>
      </c>
      <c r="H468" s="1">
        <v>42257</v>
      </c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  <c r="BN468" s="14"/>
      <c r="BO468" s="14"/>
      <c r="BP468" s="14"/>
      <c r="BQ468" s="14"/>
      <c r="BR468" s="14"/>
      <c r="BS468" s="14"/>
      <c r="BT468" s="14"/>
      <c r="BU468" s="14"/>
      <c r="BV468" s="14"/>
      <c r="BW468" s="14"/>
      <c r="BX468" s="14"/>
      <c r="BY468" s="14"/>
      <c r="BZ468" s="14"/>
      <c r="CA468" s="14"/>
      <c r="CB468" s="14"/>
      <c r="CC468" s="14"/>
      <c r="CD468" s="14"/>
      <c r="CE468" s="14"/>
      <c r="CF468" s="14"/>
      <c r="CG468" s="14"/>
      <c r="CH468" s="14"/>
      <c r="CI468" s="14"/>
      <c r="CJ468" s="14"/>
      <c r="CK468" s="14"/>
      <c r="CL468" s="14"/>
      <c r="CM468" s="14"/>
      <c r="CN468" s="14"/>
      <c r="CO468" s="14"/>
      <c r="CP468" s="14"/>
      <c r="CQ468" s="14"/>
      <c r="CR468" s="14"/>
      <c r="CS468" s="14"/>
      <c r="CT468" s="14"/>
      <c r="CU468" s="14"/>
      <c r="CV468" s="14"/>
      <c r="CW468" s="14"/>
      <c r="CX468" s="14"/>
      <c r="CY468" s="14"/>
      <c r="CZ468" s="14"/>
      <c r="DD468" s="14">
        <v>16</v>
      </c>
      <c r="DE468" s="14">
        <v>19</v>
      </c>
      <c r="DF468" s="27">
        <f t="shared" ca="1" si="7"/>
        <v>0</v>
      </c>
      <c r="DG468" s="14">
        <v>1</v>
      </c>
      <c r="DH468" s="14"/>
      <c r="DI468" s="14"/>
      <c r="DJ468" s="14"/>
      <c r="DK468" s="14"/>
      <c r="DL468" s="14"/>
      <c r="DM468" s="14"/>
      <c r="DN468" s="14"/>
      <c r="DO468" s="14"/>
      <c r="DP468" s="14"/>
      <c r="DQ468" s="14"/>
      <c r="DR468" s="14"/>
      <c r="DS468" s="14"/>
      <c r="DT468" s="14"/>
      <c r="DU468" s="14"/>
      <c r="DV468" s="14"/>
      <c r="DW468" s="14"/>
      <c r="DX468" s="14"/>
      <c r="DY468" s="14"/>
      <c r="DZ468" s="14"/>
      <c r="EA468" s="14"/>
    </row>
    <row r="469" spans="1:131" x14ac:dyDescent="0.25">
      <c r="A469" s="14" t="s">
        <v>64</v>
      </c>
      <c r="B469" s="14" t="s">
        <v>63</v>
      </c>
      <c r="C469" s="14" t="s">
        <v>63</v>
      </c>
      <c r="D469" s="14" t="s">
        <v>63</v>
      </c>
      <c r="E469" s="14" t="s">
        <v>108</v>
      </c>
      <c r="F469" s="14" t="s">
        <v>63</v>
      </c>
      <c r="G469" s="14" t="s">
        <v>191</v>
      </c>
      <c r="H469" s="1">
        <v>42258</v>
      </c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4"/>
      <c r="BN469" s="14"/>
      <c r="BO469" s="14"/>
      <c r="BP469" s="14"/>
      <c r="BQ469" s="14"/>
      <c r="BR469" s="14"/>
      <c r="BS469" s="14"/>
      <c r="BT469" s="14"/>
      <c r="BU469" s="14"/>
      <c r="BV469" s="14"/>
      <c r="BW469" s="14"/>
      <c r="BX469" s="14"/>
      <c r="BY469" s="14"/>
      <c r="BZ469" s="14"/>
      <c r="CA469" s="14"/>
      <c r="CB469" s="14"/>
      <c r="CC469" s="14"/>
      <c r="CD469" s="14"/>
      <c r="CE469" s="14"/>
      <c r="CF469" s="14"/>
      <c r="CG469" s="14"/>
      <c r="CH469" s="14"/>
      <c r="CI469" s="14"/>
      <c r="CJ469" s="14"/>
      <c r="CK469" s="14"/>
      <c r="CL469" s="14"/>
      <c r="CM469" s="14"/>
      <c r="CN469" s="14"/>
      <c r="CO469" s="14"/>
      <c r="CP469" s="14"/>
      <c r="CQ469" s="14"/>
      <c r="CR469" s="14"/>
      <c r="CS469" s="14"/>
      <c r="CT469" s="14"/>
      <c r="CU469" s="14"/>
      <c r="CV469" s="14"/>
      <c r="CW469" s="14"/>
      <c r="CX469" s="14"/>
      <c r="CY469" s="14"/>
      <c r="CZ469" s="14"/>
      <c r="DD469" s="14">
        <v>16</v>
      </c>
      <c r="DE469" s="14">
        <v>19</v>
      </c>
      <c r="DF469" s="27">
        <f t="shared" ca="1" si="7"/>
        <v>0</v>
      </c>
      <c r="DG469" s="14">
        <v>1</v>
      </c>
      <c r="DH469" s="14"/>
      <c r="DI469" s="14"/>
      <c r="DJ469" s="14"/>
      <c r="DK469" s="14"/>
      <c r="DL469" s="14"/>
      <c r="DM469" s="14"/>
      <c r="DN469" s="14"/>
      <c r="DO469" s="14"/>
      <c r="DP469" s="14"/>
      <c r="DQ469" s="14"/>
      <c r="DR469" s="14"/>
      <c r="DS469" s="14"/>
      <c r="DT469" s="14"/>
      <c r="DU469" s="14"/>
      <c r="DV469" s="14"/>
      <c r="DW469" s="14"/>
      <c r="DX469" s="14"/>
      <c r="DY469" s="14"/>
      <c r="DZ469" s="14"/>
      <c r="EA469" s="14"/>
    </row>
    <row r="470" spans="1:131" x14ac:dyDescent="0.25">
      <c r="A470" s="14" t="s">
        <v>64</v>
      </c>
      <c r="B470" s="14" t="s">
        <v>63</v>
      </c>
      <c r="C470" s="14" t="s">
        <v>63</v>
      </c>
      <c r="D470" s="14" t="s">
        <v>63</v>
      </c>
      <c r="E470" s="14" t="s">
        <v>108</v>
      </c>
      <c r="F470" s="14" t="s">
        <v>63</v>
      </c>
      <c r="G470" s="14" t="s">
        <v>191</v>
      </c>
      <c r="H470" s="1" t="s">
        <v>181</v>
      </c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  <c r="BM470" s="14"/>
      <c r="BN470" s="14"/>
      <c r="BO470" s="14"/>
      <c r="BP470" s="14"/>
      <c r="BQ470" s="14"/>
      <c r="BR470" s="14"/>
      <c r="BS470" s="14"/>
      <c r="BT470" s="14"/>
      <c r="BU470" s="14"/>
      <c r="BV470" s="14"/>
      <c r="BW470" s="14"/>
      <c r="BX470" s="14"/>
      <c r="BY470" s="14"/>
      <c r="BZ470" s="14"/>
      <c r="CA470" s="14"/>
      <c r="CB470" s="14"/>
      <c r="CC470" s="14"/>
      <c r="CD470" s="14"/>
      <c r="CE470" s="14"/>
      <c r="CF470" s="14"/>
      <c r="CG470" s="14"/>
      <c r="CH470" s="14"/>
      <c r="CI470" s="14"/>
      <c r="CJ470" s="14"/>
      <c r="CK470" s="14"/>
      <c r="CL470" s="14"/>
      <c r="CM470" s="14"/>
      <c r="CN470" s="14"/>
      <c r="CO470" s="14"/>
      <c r="CP470" s="14"/>
      <c r="CQ470" s="14"/>
      <c r="CR470" s="14"/>
      <c r="CS470" s="14"/>
      <c r="CT470" s="14"/>
      <c r="CU470" s="14"/>
      <c r="CV470" s="14"/>
      <c r="CW470" s="14"/>
      <c r="CX470" s="14"/>
      <c r="CY470" s="14"/>
      <c r="CZ470" s="14"/>
      <c r="DD470" s="14">
        <v>16</v>
      </c>
      <c r="DE470" s="14">
        <v>19</v>
      </c>
      <c r="DF470" s="27">
        <f t="shared" ca="1" si="7"/>
        <v>0</v>
      </c>
      <c r="DG470" s="14">
        <v>1</v>
      </c>
      <c r="DH470" s="14"/>
      <c r="DI470" s="14"/>
      <c r="DJ470" s="14"/>
      <c r="DK470" s="14"/>
      <c r="DL470" s="14"/>
      <c r="DM470" s="14"/>
      <c r="DN470" s="14"/>
      <c r="DO470" s="14"/>
      <c r="DP470" s="14"/>
      <c r="DQ470" s="14"/>
      <c r="DR470" s="14"/>
      <c r="DS470" s="14"/>
      <c r="DT470" s="14"/>
      <c r="DU470" s="14"/>
      <c r="DV470" s="14"/>
      <c r="DW470" s="14"/>
      <c r="DX470" s="14"/>
      <c r="DY470" s="14"/>
      <c r="DZ470" s="14"/>
      <c r="EA470" s="14"/>
    </row>
    <row r="471" spans="1:131" x14ac:dyDescent="0.25">
      <c r="A471" s="14" t="s">
        <v>64</v>
      </c>
      <c r="B471" s="14" t="s">
        <v>63</v>
      </c>
      <c r="C471" s="14" t="s">
        <v>63</v>
      </c>
      <c r="D471" s="14" t="s">
        <v>63</v>
      </c>
      <c r="E471" s="14" t="s">
        <v>108</v>
      </c>
      <c r="F471" s="14" t="s">
        <v>63</v>
      </c>
      <c r="G471" s="14" t="s">
        <v>192</v>
      </c>
      <c r="H471" s="1">
        <v>42163</v>
      </c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  <c r="BM471" s="14"/>
      <c r="BN471" s="14"/>
      <c r="BO471" s="14"/>
      <c r="BP471" s="14"/>
      <c r="BQ471" s="14"/>
      <c r="BR471" s="14"/>
      <c r="BS471" s="14"/>
      <c r="BT471" s="14"/>
      <c r="BU471" s="14"/>
      <c r="BV471" s="14"/>
      <c r="BW471" s="14"/>
      <c r="BX471" s="14"/>
      <c r="BY471" s="14"/>
      <c r="BZ471" s="14"/>
      <c r="CA471" s="14"/>
      <c r="CB471" s="14"/>
      <c r="CC471" s="14"/>
      <c r="CD471" s="14"/>
      <c r="CE471" s="14"/>
      <c r="CF471" s="14"/>
      <c r="CG471" s="14"/>
      <c r="CH471" s="14"/>
      <c r="CI471" s="14"/>
      <c r="CJ471" s="14"/>
      <c r="CK471" s="14"/>
      <c r="CL471" s="14"/>
      <c r="CM471" s="14"/>
      <c r="CN471" s="14"/>
      <c r="CO471" s="14"/>
      <c r="CP471" s="14"/>
      <c r="CQ471" s="14"/>
      <c r="CR471" s="14"/>
      <c r="CS471" s="14"/>
      <c r="CT471" s="14"/>
      <c r="CU471" s="14"/>
      <c r="CV471" s="14"/>
      <c r="CW471" s="14"/>
      <c r="CX471" s="14"/>
      <c r="CY471" s="14"/>
      <c r="CZ471" s="14"/>
      <c r="DD471" s="14">
        <v>16</v>
      </c>
      <c r="DE471" s="14">
        <v>19</v>
      </c>
      <c r="DF471" s="27">
        <f t="shared" ca="1" si="7"/>
        <v>0</v>
      </c>
      <c r="DG471" s="14">
        <v>1</v>
      </c>
      <c r="DH471" s="14"/>
      <c r="DI471" s="14"/>
      <c r="DJ471" s="14"/>
      <c r="DK471" s="14"/>
      <c r="DL471" s="14"/>
      <c r="DM471" s="14"/>
      <c r="DN471" s="14"/>
      <c r="DO471" s="14"/>
      <c r="DP471" s="14"/>
      <c r="DQ471" s="14"/>
      <c r="DR471" s="14"/>
      <c r="DS471" s="14"/>
      <c r="DT471" s="14"/>
      <c r="DU471" s="14"/>
      <c r="DV471" s="14"/>
      <c r="DW471" s="14"/>
      <c r="DX471" s="14"/>
      <c r="DY471" s="14"/>
      <c r="DZ471" s="14"/>
      <c r="EA471" s="14"/>
    </row>
    <row r="472" spans="1:131" x14ac:dyDescent="0.25">
      <c r="A472" s="14" t="s">
        <v>64</v>
      </c>
      <c r="B472" s="14" t="s">
        <v>63</v>
      </c>
      <c r="C472" s="14" t="s">
        <v>63</v>
      </c>
      <c r="D472" s="14" t="s">
        <v>63</v>
      </c>
      <c r="E472" s="14" t="s">
        <v>108</v>
      </c>
      <c r="F472" s="14" t="s">
        <v>63</v>
      </c>
      <c r="G472" s="14" t="s">
        <v>192</v>
      </c>
      <c r="H472" s="1">
        <v>42164</v>
      </c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  <c r="BM472" s="14"/>
      <c r="BN472" s="14"/>
      <c r="BO472" s="14"/>
      <c r="BP472" s="14"/>
      <c r="BQ472" s="14"/>
      <c r="BR472" s="14"/>
      <c r="BS472" s="14"/>
      <c r="BT472" s="14"/>
      <c r="BU472" s="14"/>
      <c r="BV472" s="14"/>
      <c r="BW472" s="14"/>
      <c r="BX472" s="14"/>
      <c r="BY472" s="14"/>
      <c r="BZ472" s="14"/>
      <c r="CA472" s="14"/>
      <c r="CB472" s="14"/>
      <c r="CC472" s="14"/>
      <c r="CD472" s="14"/>
      <c r="CE472" s="14"/>
      <c r="CF472" s="14"/>
      <c r="CG472" s="14"/>
      <c r="CH472" s="14"/>
      <c r="CI472" s="14"/>
      <c r="CJ472" s="14"/>
      <c r="CK472" s="14"/>
      <c r="CL472" s="14"/>
      <c r="CM472" s="14"/>
      <c r="CN472" s="14"/>
      <c r="CO472" s="14"/>
      <c r="CP472" s="14"/>
      <c r="CQ472" s="14"/>
      <c r="CR472" s="14"/>
      <c r="CS472" s="14"/>
      <c r="CT472" s="14"/>
      <c r="CU472" s="14"/>
      <c r="CV472" s="14"/>
      <c r="CW472" s="14"/>
      <c r="CX472" s="14"/>
      <c r="CY472" s="14"/>
      <c r="CZ472" s="14"/>
      <c r="DD472" s="14">
        <v>16</v>
      </c>
      <c r="DE472" s="14">
        <v>19</v>
      </c>
      <c r="DF472" s="27">
        <f t="shared" ca="1" si="7"/>
        <v>0</v>
      </c>
      <c r="DG472" s="14">
        <v>1</v>
      </c>
      <c r="DH472" s="14"/>
      <c r="DI472" s="14"/>
      <c r="DJ472" s="14"/>
      <c r="DK472" s="14"/>
      <c r="DL472" s="14"/>
      <c r="DM472" s="14"/>
      <c r="DN472" s="14"/>
      <c r="DO472" s="14"/>
      <c r="DP472" s="14"/>
      <c r="DQ472" s="14"/>
      <c r="DR472" s="14"/>
      <c r="DS472" s="14"/>
      <c r="DT472" s="14"/>
      <c r="DU472" s="14"/>
      <c r="DV472" s="14"/>
      <c r="DW472" s="14"/>
      <c r="DX472" s="14"/>
      <c r="DY472" s="14"/>
      <c r="DZ472" s="14"/>
      <c r="EA472" s="14"/>
    </row>
    <row r="473" spans="1:131" x14ac:dyDescent="0.25">
      <c r="A473" s="14" t="s">
        <v>64</v>
      </c>
      <c r="B473" s="14" t="s">
        <v>63</v>
      </c>
      <c r="C473" s="14" t="s">
        <v>63</v>
      </c>
      <c r="D473" s="14" t="s">
        <v>63</v>
      </c>
      <c r="E473" s="14" t="s">
        <v>108</v>
      </c>
      <c r="F473" s="14" t="s">
        <v>63</v>
      </c>
      <c r="G473" s="14" t="s">
        <v>192</v>
      </c>
      <c r="H473" s="1">
        <v>42167</v>
      </c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4"/>
      <c r="BN473" s="14"/>
      <c r="BO473" s="14"/>
      <c r="BP473" s="14"/>
      <c r="BQ473" s="14"/>
      <c r="BR473" s="14"/>
      <c r="BS473" s="14"/>
      <c r="BT473" s="14"/>
      <c r="BU473" s="14"/>
      <c r="BV473" s="14"/>
      <c r="BW473" s="14"/>
      <c r="BX473" s="14"/>
      <c r="BY473" s="14"/>
      <c r="BZ473" s="14"/>
      <c r="CA473" s="14"/>
      <c r="CB473" s="14"/>
      <c r="CC473" s="14"/>
      <c r="CD473" s="14"/>
      <c r="CE473" s="14"/>
      <c r="CF473" s="14"/>
      <c r="CG473" s="14"/>
      <c r="CH473" s="14"/>
      <c r="CI473" s="14"/>
      <c r="CJ473" s="14"/>
      <c r="CK473" s="14"/>
      <c r="CL473" s="14"/>
      <c r="CM473" s="14"/>
      <c r="CN473" s="14"/>
      <c r="CO473" s="14"/>
      <c r="CP473" s="14"/>
      <c r="CQ473" s="14"/>
      <c r="CR473" s="14"/>
      <c r="CS473" s="14"/>
      <c r="CT473" s="14"/>
      <c r="CU473" s="14"/>
      <c r="CV473" s="14"/>
      <c r="CW473" s="14"/>
      <c r="CX473" s="14"/>
      <c r="CY473" s="14"/>
      <c r="CZ473" s="14"/>
      <c r="DD473" s="14">
        <v>16</v>
      </c>
      <c r="DE473" s="14">
        <v>19</v>
      </c>
      <c r="DF473" s="27">
        <f t="shared" ca="1" si="7"/>
        <v>0</v>
      </c>
      <c r="DG473" s="14">
        <v>1</v>
      </c>
      <c r="DH473" s="14"/>
      <c r="DI473" s="14"/>
      <c r="DJ473" s="14"/>
      <c r="DK473" s="14"/>
      <c r="DL473" s="14"/>
      <c r="DM473" s="14"/>
      <c r="DN473" s="14"/>
      <c r="DO473" s="14"/>
      <c r="DP473" s="14"/>
      <c r="DQ473" s="14"/>
      <c r="DR473" s="14"/>
      <c r="DS473" s="14"/>
      <c r="DT473" s="14"/>
      <c r="DU473" s="14"/>
      <c r="DV473" s="14"/>
      <c r="DW473" s="14"/>
      <c r="DX473" s="14"/>
      <c r="DY473" s="14"/>
      <c r="DZ473" s="14"/>
      <c r="EA473" s="14"/>
    </row>
    <row r="474" spans="1:131" x14ac:dyDescent="0.25">
      <c r="A474" s="14" t="s">
        <v>64</v>
      </c>
      <c r="B474" s="14" t="s">
        <v>63</v>
      </c>
      <c r="C474" s="14" t="s">
        <v>63</v>
      </c>
      <c r="D474" s="14" t="s">
        <v>63</v>
      </c>
      <c r="E474" s="14" t="s">
        <v>108</v>
      </c>
      <c r="F474" s="14" t="s">
        <v>63</v>
      </c>
      <c r="G474" s="14" t="s">
        <v>192</v>
      </c>
      <c r="H474" s="1">
        <v>42180</v>
      </c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4"/>
      <c r="BN474" s="14"/>
      <c r="BO474" s="14"/>
      <c r="BP474" s="14"/>
      <c r="BQ474" s="14"/>
      <c r="BR474" s="14"/>
      <c r="BS474" s="14"/>
      <c r="BT474" s="14"/>
      <c r="BU474" s="14"/>
      <c r="BV474" s="14"/>
      <c r="BW474" s="14"/>
      <c r="BX474" s="14"/>
      <c r="BY474" s="14"/>
      <c r="BZ474" s="14"/>
      <c r="CA474" s="14"/>
      <c r="CB474" s="14"/>
      <c r="CC474" s="14"/>
      <c r="CD474" s="14"/>
      <c r="CE474" s="14"/>
      <c r="CF474" s="14"/>
      <c r="CG474" s="14"/>
      <c r="CH474" s="14"/>
      <c r="CI474" s="14"/>
      <c r="CJ474" s="14"/>
      <c r="CK474" s="14"/>
      <c r="CL474" s="14"/>
      <c r="CM474" s="14"/>
      <c r="CN474" s="14"/>
      <c r="CO474" s="14"/>
      <c r="CP474" s="14"/>
      <c r="CQ474" s="14"/>
      <c r="CR474" s="14"/>
      <c r="CS474" s="14"/>
      <c r="CT474" s="14"/>
      <c r="CU474" s="14"/>
      <c r="CV474" s="14"/>
      <c r="CW474" s="14"/>
      <c r="CX474" s="14"/>
      <c r="CY474" s="14"/>
      <c r="CZ474" s="14"/>
      <c r="DD474" s="14">
        <v>16</v>
      </c>
      <c r="DE474" s="14">
        <v>19</v>
      </c>
      <c r="DF474" s="27">
        <f t="shared" ca="1" si="7"/>
        <v>0</v>
      </c>
      <c r="DG474" s="14">
        <v>1</v>
      </c>
      <c r="DH474" s="14"/>
      <c r="DI474" s="14"/>
      <c r="DJ474" s="14"/>
      <c r="DK474" s="14"/>
      <c r="DL474" s="14"/>
      <c r="DM474" s="14"/>
      <c r="DN474" s="14"/>
      <c r="DO474" s="14"/>
      <c r="DP474" s="14"/>
      <c r="DQ474" s="14"/>
      <c r="DR474" s="14"/>
      <c r="DS474" s="14"/>
      <c r="DT474" s="14"/>
      <c r="DU474" s="14"/>
      <c r="DV474" s="14"/>
      <c r="DW474" s="14"/>
      <c r="DX474" s="14"/>
      <c r="DY474" s="14"/>
      <c r="DZ474" s="14"/>
      <c r="EA474" s="14"/>
    </row>
    <row r="475" spans="1:131" x14ac:dyDescent="0.25">
      <c r="A475" s="14" t="s">
        <v>64</v>
      </c>
      <c r="B475" s="14" t="s">
        <v>63</v>
      </c>
      <c r="C475" s="14" t="s">
        <v>63</v>
      </c>
      <c r="D475" s="14" t="s">
        <v>63</v>
      </c>
      <c r="E475" s="14" t="s">
        <v>108</v>
      </c>
      <c r="F475" s="14" t="s">
        <v>63</v>
      </c>
      <c r="G475" s="14" t="s">
        <v>192</v>
      </c>
      <c r="H475" s="1">
        <v>42181</v>
      </c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4"/>
      <c r="BN475" s="14"/>
      <c r="BO475" s="14"/>
      <c r="BP475" s="14"/>
      <c r="BQ475" s="14"/>
      <c r="BR475" s="14"/>
      <c r="BS475" s="14"/>
      <c r="BT475" s="14"/>
      <c r="BU475" s="14"/>
      <c r="BV475" s="14"/>
      <c r="BW475" s="14"/>
      <c r="BX475" s="14"/>
      <c r="BY475" s="14"/>
      <c r="BZ475" s="14"/>
      <c r="CA475" s="14"/>
      <c r="CB475" s="14"/>
      <c r="CC475" s="14"/>
      <c r="CD475" s="14"/>
      <c r="CE475" s="14"/>
      <c r="CF475" s="14"/>
      <c r="CG475" s="14"/>
      <c r="CH475" s="14"/>
      <c r="CI475" s="14"/>
      <c r="CJ475" s="14"/>
      <c r="CK475" s="14"/>
      <c r="CL475" s="14"/>
      <c r="CM475" s="14"/>
      <c r="CN475" s="14"/>
      <c r="CO475" s="14"/>
      <c r="CP475" s="14"/>
      <c r="CQ475" s="14"/>
      <c r="CR475" s="14"/>
      <c r="CS475" s="14"/>
      <c r="CT475" s="14"/>
      <c r="CU475" s="14"/>
      <c r="CV475" s="14"/>
      <c r="CW475" s="14"/>
      <c r="CX475" s="14"/>
      <c r="CY475" s="14"/>
      <c r="CZ475" s="14"/>
      <c r="DD475" s="14">
        <v>16</v>
      </c>
      <c r="DE475" s="14">
        <v>19</v>
      </c>
      <c r="DF475" s="27">
        <f t="shared" ca="1" si="7"/>
        <v>0</v>
      </c>
      <c r="DG475" s="14">
        <v>1</v>
      </c>
      <c r="DH475" s="14"/>
      <c r="DI475" s="14"/>
      <c r="DJ475" s="14"/>
      <c r="DK475" s="14"/>
      <c r="DL475" s="14"/>
      <c r="DM475" s="14"/>
      <c r="DN475" s="14"/>
      <c r="DO475" s="14"/>
      <c r="DP475" s="14"/>
      <c r="DQ475" s="14"/>
      <c r="DR475" s="14"/>
      <c r="DS475" s="14"/>
      <c r="DT475" s="14"/>
      <c r="DU475" s="14"/>
      <c r="DV475" s="14"/>
      <c r="DW475" s="14"/>
      <c r="DX475" s="14"/>
      <c r="DY475" s="14"/>
      <c r="DZ475" s="14"/>
      <c r="EA475" s="14"/>
    </row>
    <row r="476" spans="1:131" x14ac:dyDescent="0.25">
      <c r="A476" s="14" t="s">
        <v>64</v>
      </c>
      <c r="B476" s="14" t="s">
        <v>63</v>
      </c>
      <c r="C476" s="14" t="s">
        <v>63</v>
      </c>
      <c r="D476" s="14" t="s">
        <v>63</v>
      </c>
      <c r="E476" s="14" t="s">
        <v>108</v>
      </c>
      <c r="F476" s="14" t="s">
        <v>63</v>
      </c>
      <c r="G476" s="14" t="s">
        <v>192</v>
      </c>
      <c r="H476" s="1">
        <v>42185</v>
      </c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  <c r="BM476" s="14"/>
      <c r="BN476" s="14"/>
      <c r="BO476" s="14"/>
      <c r="BP476" s="14"/>
      <c r="BQ476" s="14"/>
      <c r="BR476" s="14"/>
      <c r="BS476" s="14"/>
      <c r="BT476" s="14"/>
      <c r="BU476" s="14"/>
      <c r="BV476" s="14"/>
      <c r="BW476" s="14"/>
      <c r="BX476" s="14"/>
      <c r="BY476" s="14"/>
      <c r="BZ476" s="14"/>
      <c r="CA476" s="14"/>
      <c r="CB476" s="14"/>
      <c r="CC476" s="14"/>
      <c r="CD476" s="14"/>
      <c r="CE476" s="14"/>
      <c r="CF476" s="14"/>
      <c r="CG476" s="14"/>
      <c r="CH476" s="14"/>
      <c r="CI476" s="14"/>
      <c r="CJ476" s="14"/>
      <c r="CK476" s="14"/>
      <c r="CL476" s="14"/>
      <c r="CM476" s="14"/>
      <c r="CN476" s="14"/>
      <c r="CO476" s="14"/>
      <c r="CP476" s="14"/>
      <c r="CQ476" s="2"/>
      <c r="CR476" s="2"/>
      <c r="CS476" s="2"/>
      <c r="CT476" s="2"/>
      <c r="CU476" s="2"/>
      <c r="CV476" s="14"/>
      <c r="CW476" s="14"/>
      <c r="CX476" s="14"/>
      <c r="CY476" s="14"/>
      <c r="CZ476" s="14"/>
      <c r="DD476" s="14">
        <v>16</v>
      </c>
      <c r="DE476" s="14">
        <v>19</v>
      </c>
      <c r="DF476" s="27">
        <f t="shared" ca="1" si="7"/>
        <v>0</v>
      </c>
      <c r="DG476" s="14">
        <v>1</v>
      </c>
      <c r="DH476" s="14"/>
      <c r="DI476" s="14"/>
      <c r="DJ476" s="14"/>
      <c r="DK476" s="14"/>
      <c r="DL476" s="14"/>
      <c r="DM476" s="14"/>
      <c r="DN476" s="14"/>
      <c r="DO476" s="14"/>
      <c r="DP476" s="14"/>
      <c r="DQ476" s="14"/>
      <c r="DR476" s="14"/>
      <c r="DS476" s="14"/>
      <c r="DT476" s="14"/>
      <c r="DU476" s="14"/>
      <c r="DV476" s="14"/>
      <c r="DW476" s="14"/>
      <c r="DX476" s="14"/>
      <c r="DY476" s="14"/>
      <c r="DZ476" s="14"/>
      <c r="EA476" s="14"/>
    </row>
    <row r="477" spans="1:131" x14ac:dyDescent="0.25">
      <c r="A477" s="14" t="s">
        <v>64</v>
      </c>
      <c r="B477" s="14" t="s">
        <v>63</v>
      </c>
      <c r="C477" s="14" t="s">
        <v>63</v>
      </c>
      <c r="D477" s="14" t="s">
        <v>63</v>
      </c>
      <c r="E477" s="14" t="s">
        <v>108</v>
      </c>
      <c r="F477" s="14" t="s">
        <v>63</v>
      </c>
      <c r="G477" s="14" t="s">
        <v>192</v>
      </c>
      <c r="H477" s="1">
        <v>42186</v>
      </c>
      <c r="I477" s="14">
        <v>5369.0460000000003</v>
      </c>
      <c r="J477" s="14">
        <v>5016.4189999999999</v>
      </c>
      <c r="K477" s="14">
        <v>4677.3680000000004</v>
      </c>
      <c r="L477" s="14">
        <v>4667.4830000000002</v>
      </c>
      <c r="M477" s="14">
        <v>5235.0060000000003</v>
      </c>
      <c r="N477" s="14">
        <v>5527.6329999999998</v>
      </c>
      <c r="O477" s="14">
        <v>5764.777</v>
      </c>
      <c r="P477" s="14">
        <v>5880.2629999999999</v>
      </c>
      <c r="Q477" s="14">
        <v>6860.07</v>
      </c>
      <c r="R477" s="14">
        <v>6965.6419999999998</v>
      </c>
      <c r="S477" s="14">
        <v>7277.9350000000004</v>
      </c>
      <c r="T477" s="14">
        <v>7237.7250000000004</v>
      </c>
      <c r="U477" s="14">
        <v>7017.6589999999997</v>
      </c>
      <c r="V477" s="14">
        <v>6921.7510000000002</v>
      </c>
      <c r="W477" s="14">
        <v>6527.3969999999999</v>
      </c>
      <c r="X477" s="14">
        <v>5833.8950000000004</v>
      </c>
      <c r="Y477" s="14">
        <v>5833.9979999999996</v>
      </c>
      <c r="Z477" s="14">
        <v>5794.223</v>
      </c>
      <c r="AA477" s="14">
        <v>6174.951</v>
      </c>
      <c r="AB477" s="14">
        <v>7025.4560000000001</v>
      </c>
      <c r="AC477" s="14">
        <v>6906.6620000000003</v>
      </c>
      <c r="AD477" s="14">
        <v>6677.6090000000004</v>
      </c>
      <c r="AE477" s="14">
        <v>6148.3230000000003</v>
      </c>
      <c r="AF477" s="14">
        <v>5624.62</v>
      </c>
      <c r="AG477" s="14">
        <v>5909.2669999999998</v>
      </c>
      <c r="AH477" s="14">
        <v>5393.0039999999999</v>
      </c>
      <c r="AI477" s="14">
        <v>5008.991</v>
      </c>
      <c r="AJ477" s="14">
        <v>4815.7290000000003</v>
      </c>
      <c r="AK477" s="14">
        <v>5027.3739999999998</v>
      </c>
      <c r="AL477" s="14">
        <v>5441.8209999999999</v>
      </c>
      <c r="AM477" s="14">
        <v>5405.527</v>
      </c>
      <c r="AN477" s="14">
        <v>5815.1869999999999</v>
      </c>
      <c r="AO477" s="14">
        <v>5925.2219999999998</v>
      </c>
      <c r="AP477" s="14">
        <v>6733.2389999999996</v>
      </c>
      <c r="AQ477" s="14">
        <v>7052.7020000000002</v>
      </c>
      <c r="AR477" s="14">
        <v>7350.1189999999997</v>
      </c>
      <c r="AS477" s="14">
        <v>7292.6390000000001</v>
      </c>
      <c r="AT477" s="14">
        <v>6879.3779999999997</v>
      </c>
      <c r="AU477" s="14">
        <v>7046.93</v>
      </c>
      <c r="AV477" s="2">
        <v>6528.7219999999998</v>
      </c>
      <c r="AW477" s="14">
        <v>6690.4290000000001</v>
      </c>
      <c r="AX477" s="14">
        <v>6719.1760000000004</v>
      </c>
      <c r="AY477" s="14">
        <v>6921.2740000000003</v>
      </c>
      <c r="AZ477" s="14">
        <v>6995.0079999999998</v>
      </c>
      <c r="BA477" s="14">
        <v>6996.5119999999997</v>
      </c>
      <c r="BB477" s="14">
        <v>7041.3919999999998</v>
      </c>
      <c r="BC477" s="14">
        <v>6806.9740000000002</v>
      </c>
      <c r="BD477" s="14">
        <v>6285.3</v>
      </c>
      <c r="BE477" s="14">
        <v>5720.5309999999999</v>
      </c>
      <c r="BF477" s="14">
        <v>6787.8069999999998</v>
      </c>
      <c r="BG477" s="14">
        <v>73.933329999999998</v>
      </c>
      <c r="BH477" s="14">
        <v>72.583340000000007</v>
      </c>
      <c r="BI477" s="14">
        <v>70.916659999999993</v>
      </c>
      <c r="BJ477" s="14">
        <v>69.599999999999994</v>
      </c>
      <c r="BK477" s="14">
        <v>68.916659999999993</v>
      </c>
      <c r="BL477" s="14">
        <v>67.866669999999999</v>
      </c>
      <c r="BM477" s="14">
        <v>68.133330000000001</v>
      </c>
      <c r="BN477" s="14">
        <v>69.383330000000001</v>
      </c>
      <c r="BO477" s="14">
        <v>72.516670000000005</v>
      </c>
      <c r="BP477" s="14">
        <v>77.05</v>
      </c>
      <c r="BQ477" s="14">
        <v>81.316670000000002</v>
      </c>
      <c r="BR477" s="14">
        <v>84.516670000000005</v>
      </c>
      <c r="BS477" s="14">
        <v>86.383330000000001</v>
      </c>
      <c r="BT477" s="14">
        <v>87.283330000000007</v>
      </c>
      <c r="BU477" s="14">
        <v>86.766670000000005</v>
      </c>
      <c r="BV477" s="14">
        <v>87.25</v>
      </c>
      <c r="BW477" s="14">
        <v>86.583340000000007</v>
      </c>
      <c r="BX477" s="14">
        <v>85.283330000000007</v>
      </c>
      <c r="BY477" s="14">
        <v>83.283330000000007</v>
      </c>
      <c r="BZ477" s="14">
        <v>81.2</v>
      </c>
      <c r="CA477" s="14">
        <v>79.066670000000002</v>
      </c>
      <c r="CB477" s="14">
        <v>77.816670000000002</v>
      </c>
      <c r="CC477" s="14">
        <v>75.433329999999998</v>
      </c>
      <c r="CD477" s="14">
        <v>73.933329999999998</v>
      </c>
      <c r="CE477" s="14">
        <v>44656.67</v>
      </c>
      <c r="CF477" s="14">
        <v>59226.29</v>
      </c>
      <c r="CG477" s="14">
        <v>68607.06</v>
      </c>
      <c r="CH477" s="14">
        <v>49917.61</v>
      </c>
      <c r="CI477" s="14">
        <v>55884.33</v>
      </c>
      <c r="CJ477" s="14">
        <v>21051.34</v>
      </c>
      <c r="CK477" s="14">
        <v>8384.8050000000003</v>
      </c>
      <c r="CL477" s="14">
        <v>6754.482</v>
      </c>
      <c r="CM477" s="14">
        <v>10634.83</v>
      </c>
      <c r="CN477" s="14">
        <v>15961.16</v>
      </c>
      <c r="CO477" s="14">
        <v>23235.32</v>
      </c>
      <c r="CP477" s="14">
        <v>37368.620000000003</v>
      </c>
      <c r="CQ477" s="2">
        <v>56717.17</v>
      </c>
      <c r="CR477" s="2">
        <v>57781.89</v>
      </c>
      <c r="CS477" s="2">
        <v>59201.63</v>
      </c>
      <c r="CT477" s="2">
        <v>54910</v>
      </c>
      <c r="CU477" s="2">
        <v>46410.85</v>
      </c>
      <c r="CV477" s="14">
        <v>43010.76</v>
      </c>
      <c r="CW477" s="14">
        <v>23595.87</v>
      </c>
      <c r="CX477" s="14">
        <v>15843.21</v>
      </c>
      <c r="CY477" s="14">
        <v>18393.810000000001</v>
      </c>
      <c r="CZ477" s="14">
        <v>23037.07</v>
      </c>
      <c r="DA477" s="14">
        <v>21372.799999999999</v>
      </c>
      <c r="DB477" s="14">
        <v>18633.41</v>
      </c>
      <c r="DC477" s="14">
        <v>39070.69</v>
      </c>
      <c r="DD477" s="14">
        <v>16</v>
      </c>
      <c r="DE477" s="14">
        <v>19</v>
      </c>
      <c r="DF477" s="27">
        <f t="shared" ca="1" si="7"/>
        <v>805.63349999999991</v>
      </c>
      <c r="DG477" s="14">
        <v>0</v>
      </c>
      <c r="DH477" s="14"/>
      <c r="DI477" s="14"/>
      <c r="DJ477" s="14"/>
      <c r="DK477" s="14"/>
      <c r="DL477" s="14"/>
      <c r="DM477" s="14"/>
      <c r="DN477" s="14"/>
      <c r="DO477" s="14"/>
      <c r="DP477" s="14"/>
      <c r="DQ477" s="14"/>
      <c r="DR477" s="14"/>
      <c r="DS477" s="14"/>
      <c r="DT477" s="14"/>
      <c r="DU477" s="14"/>
      <c r="DV477" s="14"/>
      <c r="DW477" s="14"/>
      <c r="DX477" s="14"/>
      <c r="DY477" s="14"/>
      <c r="DZ477" s="14"/>
      <c r="EA477" s="14"/>
    </row>
    <row r="478" spans="1:131" x14ac:dyDescent="0.25">
      <c r="A478" s="14" t="s">
        <v>64</v>
      </c>
      <c r="B478" s="14" t="s">
        <v>63</v>
      </c>
      <c r="C478" s="14" t="s">
        <v>63</v>
      </c>
      <c r="D478" s="14" t="s">
        <v>63</v>
      </c>
      <c r="E478" s="14" t="s">
        <v>108</v>
      </c>
      <c r="F478" s="14" t="s">
        <v>63</v>
      </c>
      <c r="G478" s="14" t="s">
        <v>192</v>
      </c>
      <c r="H478" s="1">
        <v>42201</v>
      </c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  <c r="BN478" s="14"/>
      <c r="BO478" s="14"/>
      <c r="BP478" s="14"/>
      <c r="BQ478" s="14"/>
      <c r="BR478" s="14"/>
      <c r="BS478" s="14"/>
      <c r="BT478" s="14"/>
      <c r="BU478" s="14"/>
      <c r="BV478" s="14"/>
      <c r="BW478" s="14"/>
      <c r="BX478" s="14"/>
      <c r="BY478" s="14"/>
      <c r="BZ478" s="14"/>
      <c r="CA478" s="14"/>
      <c r="CB478" s="14"/>
      <c r="CC478" s="14"/>
      <c r="CD478" s="14"/>
      <c r="CE478" s="14"/>
      <c r="CF478" s="14"/>
      <c r="CG478" s="14"/>
      <c r="CH478" s="14"/>
      <c r="CI478" s="14"/>
      <c r="CJ478" s="14"/>
      <c r="CK478" s="14"/>
      <c r="CL478" s="14"/>
      <c r="CM478" s="14"/>
      <c r="CN478" s="14"/>
      <c r="CO478" s="14"/>
      <c r="CP478" s="14"/>
      <c r="CQ478" s="2"/>
      <c r="CR478" s="2"/>
      <c r="CS478" s="2"/>
      <c r="CT478" s="2"/>
      <c r="CU478" s="2"/>
      <c r="CV478" s="14"/>
      <c r="CW478" s="14"/>
      <c r="CX478" s="14"/>
      <c r="CY478" s="14"/>
      <c r="CZ478" s="14"/>
      <c r="DD478" s="14">
        <v>17</v>
      </c>
      <c r="DE478" s="14">
        <v>19</v>
      </c>
      <c r="DF478" s="27">
        <f t="shared" ca="1" si="7"/>
        <v>0</v>
      </c>
      <c r="DG478" s="14">
        <v>1</v>
      </c>
      <c r="DH478" s="14"/>
      <c r="DI478" s="14"/>
      <c r="DJ478" s="14"/>
      <c r="DK478" s="14"/>
      <c r="DL478" s="14"/>
      <c r="DM478" s="14"/>
      <c r="DN478" s="14"/>
      <c r="DO478" s="14"/>
      <c r="DP478" s="14"/>
      <c r="DQ478" s="14"/>
      <c r="DR478" s="14"/>
      <c r="DS478" s="14"/>
      <c r="DT478" s="14"/>
      <c r="DU478" s="14"/>
      <c r="DV478" s="14"/>
      <c r="DW478" s="14"/>
      <c r="DX478" s="14"/>
      <c r="DY478" s="14"/>
      <c r="DZ478" s="14"/>
      <c r="EA478" s="14"/>
    </row>
    <row r="479" spans="1:131" x14ac:dyDescent="0.25">
      <c r="A479" s="14" t="s">
        <v>64</v>
      </c>
      <c r="B479" s="14" t="s">
        <v>63</v>
      </c>
      <c r="C479" s="14" t="s">
        <v>63</v>
      </c>
      <c r="D479" s="14" t="s">
        <v>63</v>
      </c>
      <c r="E479" s="14" t="s">
        <v>108</v>
      </c>
      <c r="F479" s="14" t="s">
        <v>63</v>
      </c>
      <c r="G479" s="14" t="s">
        <v>192</v>
      </c>
      <c r="H479" s="1">
        <v>42213</v>
      </c>
      <c r="I479" s="14">
        <v>4374.4740000000002</v>
      </c>
      <c r="J479" s="14">
        <v>3889.8620000000001</v>
      </c>
      <c r="K479" s="14">
        <v>3594.4929999999999</v>
      </c>
      <c r="L479" s="14">
        <v>3912.143</v>
      </c>
      <c r="M479" s="14">
        <v>4782.2129999999997</v>
      </c>
      <c r="N479" s="14">
        <v>5141.6189999999997</v>
      </c>
      <c r="O479" s="14">
        <v>5521.3090000000002</v>
      </c>
      <c r="P479" s="14">
        <v>5571.3549999999996</v>
      </c>
      <c r="Q479" s="14">
        <v>6296.2849999999999</v>
      </c>
      <c r="R479" s="14">
        <v>6470.6769999999997</v>
      </c>
      <c r="S479" s="14">
        <v>6789.1530000000002</v>
      </c>
      <c r="T479" s="14">
        <v>6910.2839999999997</v>
      </c>
      <c r="U479" s="14">
        <v>6245.19</v>
      </c>
      <c r="V479" s="14">
        <v>6231.6170000000002</v>
      </c>
      <c r="W479" s="14">
        <v>6198.8339999999998</v>
      </c>
      <c r="X479" s="14">
        <v>5146.4250000000002</v>
      </c>
      <c r="Y479" s="14">
        <v>5312.8059999999996</v>
      </c>
      <c r="Z479" s="14">
        <v>5552.3459999999995</v>
      </c>
      <c r="AA479" s="14">
        <v>5990.2529999999997</v>
      </c>
      <c r="AB479" s="14">
        <v>7222.4440000000004</v>
      </c>
      <c r="AC479" s="14">
        <v>6971.2380000000003</v>
      </c>
      <c r="AD479" s="14">
        <v>6682.241</v>
      </c>
      <c r="AE479" s="14">
        <v>5881.1279999999997</v>
      </c>
      <c r="AF479" s="14">
        <v>5367.5510000000004</v>
      </c>
      <c r="AG479" s="14">
        <v>5500.4570000000003</v>
      </c>
      <c r="AH479" s="14">
        <v>4395.0119999999997</v>
      </c>
      <c r="AI479" s="14">
        <v>3800.4720000000002</v>
      </c>
      <c r="AJ479" s="14">
        <v>3566.277</v>
      </c>
      <c r="AK479" s="14">
        <v>4011.1170000000002</v>
      </c>
      <c r="AL479" s="14">
        <v>4713.4719999999998</v>
      </c>
      <c r="AM479" s="14">
        <v>5075.8590000000004</v>
      </c>
      <c r="AN479" s="14">
        <v>5499.6310000000003</v>
      </c>
      <c r="AO479" s="14">
        <v>5655.375</v>
      </c>
      <c r="AP479" s="14">
        <v>6261.9160000000002</v>
      </c>
      <c r="AQ479" s="14">
        <v>6608.2690000000002</v>
      </c>
      <c r="AR479" s="14">
        <v>6958.66</v>
      </c>
      <c r="AS479" s="14">
        <v>6943.875</v>
      </c>
      <c r="AT479" s="14">
        <v>6185.8710000000001</v>
      </c>
      <c r="AU479" s="14">
        <v>6156.44</v>
      </c>
      <c r="AV479" s="14">
        <v>6266.8890000000001</v>
      </c>
      <c r="AW479" s="14">
        <v>6308.1480000000001</v>
      </c>
      <c r="AX479" s="14">
        <v>6336.9260000000004</v>
      </c>
      <c r="AY479" s="14">
        <v>6462.78</v>
      </c>
      <c r="AZ479" s="14">
        <v>6814.3040000000001</v>
      </c>
      <c r="BA479" s="14">
        <v>7152.0410000000002</v>
      </c>
      <c r="BB479" s="14">
        <v>7160.1</v>
      </c>
      <c r="BC479" s="14">
        <v>6824.2939999999999</v>
      </c>
      <c r="BD479" s="14">
        <v>6096.3879999999999</v>
      </c>
      <c r="BE479" s="14">
        <v>5547.5420000000004</v>
      </c>
      <c r="BF479" s="14">
        <v>6502.4579999999996</v>
      </c>
      <c r="BG479" s="14">
        <v>68.953130000000002</v>
      </c>
      <c r="BH479" s="14">
        <v>67.90625</v>
      </c>
      <c r="BI479" s="14">
        <v>66.140630000000002</v>
      </c>
      <c r="BJ479" s="14">
        <v>65.21875</v>
      </c>
      <c r="BK479" s="14">
        <v>63.921880000000002</v>
      </c>
      <c r="BL479" s="14">
        <v>63.21875</v>
      </c>
      <c r="BM479" s="14">
        <v>63.703130000000002</v>
      </c>
      <c r="BN479" s="14">
        <v>67.484380000000002</v>
      </c>
      <c r="BO479" s="14">
        <v>71.953130000000002</v>
      </c>
      <c r="BP479" s="14">
        <v>76.515630000000002</v>
      </c>
      <c r="BQ479" s="14">
        <v>80.953130000000002</v>
      </c>
      <c r="BR479" s="14">
        <v>85.234380000000002</v>
      </c>
      <c r="BS479" s="14">
        <v>88.78125</v>
      </c>
      <c r="BT479" s="14">
        <v>91.484380000000002</v>
      </c>
      <c r="BU479" s="14">
        <v>93.203130000000002</v>
      </c>
      <c r="BV479" s="14">
        <v>94.046880000000002</v>
      </c>
      <c r="BW479" s="14">
        <v>93.96875</v>
      </c>
      <c r="BX479" s="14">
        <v>93.34375</v>
      </c>
      <c r="BY479" s="14">
        <v>91.703130000000002</v>
      </c>
      <c r="BZ479" s="14">
        <v>87.90625</v>
      </c>
      <c r="CA479" s="14">
        <v>83.453130000000002</v>
      </c>
      <c r="CB479" s="14">
        <v>79.75</v>
      </c>
      <c r="CC479" s="14">
        <v>77.375</v>
      </c>
      <c r="CD479" s="14">
        <v>75.578130000000002</v>
      </c>
      <c r="CE479" s="14">
        <v>13922.83</v>
      </c>
      <c r="CF479" s="14">
        <v>16363.43</v>
      </c>
      <c r="CG479" s="14">
        <v>15513.44</v>
      </c>
      <c r="CH479" s="14">
        <v>11659</v>
      </c>
      <c r="CI479" s="14">
        <v>11033.79</v>
      </c>
      <c r="CJ479" s="14">
        <v>6197.1679999999997</v>
      </c>
      <c r="CK479" s="14">
        <v>3894.3049999999998</v>
      </c>
      <c r="CL479" s="14">
        <v>5361.8940000000002</v>
      </c>
      <c r="CM479" s="14">
        <v>9259.1959999999999</v>
      </c>
      <c r="CN479" s="14">
        <v>13609.29</v>
      </c>
      <c r="CO479" s="14">
        <v>18480.09</v>
      </c>
      <c r="CP479" s="14">
        <v>26260.75</v>
      </c>
      <c r="CQ479" s="2">
        <v>41266.43</v>
      </c>
      <c r="CR479" s="2">
        <v>42963.05</v>
      </c>
      <c r="CS479" s="2">
        <v>38974.410000000003</v>
      </c>
      <c r="CT479" s="2">
        <v>25361.99</v>
      </c>
      <c r="CU479" s="2">
        <v>17553.59</v>
      </c>
      <c r="CV479" s="14">
        <v>14310.11</v>
      </c>
      <c r="CW479" s="14">
        <v>15062.43</v>
      </c>
      <c r="CX479" s="14">
        <v>18682.439999999999</v>
      </c>
      <c r="CY479" s="14">
        <v>24731.43</v>
      </c>
      <c r="CZ479" s="14">
        <v>21465.56</v>
      </c>
      <c r="DA479" s="14">
        <v>18496.21</v>
      </c>
      <c r="DB479" s="14">
        <v>15735.53</v>
      </c>
      <c r="DC479" s="14">
        <v>12343</v>
      </c>
      <c r="DD479" s="14">
        <v>16</v>
      </c>
      <c r="DE479" s="14">
        <v>19</v>
      </c>
      <c r="DF479" s="27">
        <f t="shared" ca="1" si="7"/>
        <v>843.22825000000012</v>
      </c>
      <c r="DG479" s="14">
        <v>0</v>
      </c>
      <c r="DH479" s="14"/>
      <c r="DI479" s="14"/>
      <c r="DJ479" s="14"/>
      <c r="DK479" s="14"/>
      <c r="DL479" s="14"/>
      <c r="DM479" s="14"/>
      <c r="DN479" s="14"/>
      <c r="DO479" s="14"/>
      <c r="DP479" s="14"/>
      <c r="DQ479" s="14"/>
      <c r="DR479" s="14"/>
      <c r="DS479" s="14"/>
      <c r="DT479" s="14"/>
      <c r="DU479" s="14"/>
      <c r="DV479" s="14"/>
      <c r="DW479" s="14"/>
      <c r="DX479" s="14"/>
      <c r="DY479" s="14"/>
      <c r="DZ479" s="14"/>
      <c r="EA479" s="14"/>
    </row>
    <row r="480" spans="1:131" x14ac:dyDescent="0.25">
      <c r="A480" s="14" t="s">
        <v>64</v>
      </c>
      <c r="B480" s="14" t="s">
        <v>63</v>
      </c>
      <c r="C480" s="14" t="s">
        <v>63</v>
      </c>
      <c r="D480" s="14" t="s">
        <v>63</v>
      </c>
      <c r="E480" s="14" t="s">
        <v>108</v>
      </c>
      <c r="F480" s="14" t="s">
        <v>63</v>
      </c>
      <c r="G480" s="14" t="s">
        <v>192</v>
      </c>
      <c r="H480" s="1">
        <v>42214</v>
      </c>
      <c r="I480" s="14">
        <v>4764.3509999999997</v>
      </c>
      <c r="J480" s="14">
        <v>4369.5870000000004</v>
      </c>
      <c r="K480" s="14">
        <v>4123.875</v>
      </c>
      <c r="L480" s="14">
        <v>4282.8249999999998</v>
      </c>
      <c r="M480" s="14">
        <v>5011.0169999999998</v>
      </c>
      <c r="N480" s="14">
        <v>5339.7359999999999</v>
      </c>
      <c r="O480" s="14">
        <v>5780.3969999999999</v>
      </c>
      <c r="P480" s="14">
        <v>5993.6329999999998</v>
      </c>
      <c r="Q480" s="14">
        <v>6573.95</v>
      </c>
      <c r="R480" s="14">
        <v>6614.8270000000002</v>
      </c>
      <c r="S480" s="14">
        <v>6798.7709999999997</v>
      </c>
      <c r="T480" s="14">
        <v>6818.8130000000001</v>
      </c>
      <c r="U480" s="14">
        <v>6691.1090000000004</v>
      </c>
      <c r="V480" s="14">
        <v>6468.7759999999998</v>
      </c>
      <c r="W480" s="14">
        <v>6015.335</v>
      </c>
      <c r="X480" s="14">
        <v>5173.7290000000003</v>
      </c>
      <c r="Y480" s="14">
        <v>5261.6080000000002</v>
      </c>
      <c r="Z480" s="14">
        <v>5479.009</v>
      </c>
      <c r="AA480" s="14">
        <v>6169.6689999999999</v>
      </c>
      <c r="AB480" s="14">
        <v>7173.7439999999997</v>
      </c>
      <c r="AC480" s="14">
        <v>7133.384</v>
      </c>
      <c r="AD480" s="14">
        <v>6535.5429999999997</v>
      </c>
      <c r="AE480" s="14">
        <v>5738.36</v>
      </c>
      <c r="AF480" s="14">
        <v>5329.9570000000003</v>
      </c>
      <c r="AG480" s="14">
        <v>5521.0039999999999</v>
      </c>
      <c r="AH480" s="14">
        <v>4640.0060000000003</v>
      </c>
      <c r="AI480" s="14">
        <v>4256.2370000000001</v>
      </c>
      <c r="AJ480" s="14">
        <v>4113.72</v>
      </c>
      <c r="AK480" s="14">
        <v>4516.665</v>
      </c>
      <c r="AL480" s="14">
        <v>5031.3429999999998</v>
      </c>
      <c r="AM480" s="14">
        <v>5312.9870000000001</v>
      </c>
      <c r="AN480" s="14">
        <v>5758.8869999999997</v>
      </c>
      <c r="AO480" s="14">
        <v>6028.8029999999999</v>
      </c>
      <c r="AP480" s="14">
        <v>6493.1509999999998</v>
      </c>
      <c r="AQ480" s="14">
        <v>6744.8140000000003</v>
      </c>
      <c r="AR480" s="14">
        <v>6947.7659999999996</v>
      </c>
      <c r="AS480" s="14">
        <v>6900.9830000000002</v>
      </c>
      <c r="AT480" s="14">
        <v>6773.72</v>
      </c>
      <c r="AU480" s="14">
        <v>6603.09</v>
      </c>
      <c r="AV480" s="14">
        <v>6323.241</v>
      </c>
      <c r="AW480" s="14">
        <v>6366.9629999999997</v>
      </c>
      <c r="AX480" s="14">
        <v>6297.3909999999996</v>
      </c>
      <c r="AY480" s="14">
        <v>6380.0209999999997</v>
      </c>
      <c r="AZ480" s="14">
        <v>7036.6090000000004</v>
      </c>
      <c r="BA480" s="14">
        <v>7095.89</v>
      </c>
      <c r="BB480" s="14">
        <v>7221.0140000000001</v>
      </c>
      <c r="BC480" s="14">
        <v>6585.4579999999996</v>
      </c>
      <c r="BD480" s="14">
        <v>5827.567</v>
      </c>
      <c r="BE480" s="14">
        <v>5445.2709999999997</v>
      </c>
      <c r="BF480" s="14">
        <v>6530.0879999999997</v>
      </c>
      <c r="BG480" s="14">
        <v>73.8125</v>
      </c>
      <c r="BH480" s="14">
        <v>72.265630000000002</v>
      </c>
      <c r="BI480" s="14">
        <v>71.015630000000002</v>
      </c>
      <c r="BJ480" s="14">
        <v>69.765630000000002</v>
      </c>
      <c r="BK480" s="14">
        <v>67.890630000000002</v>
      </c>
      <c r="BL480" s="14">
        <v>66.53125</v>
      </c>
      <c r="BM480" s="14">
        <v>66.453130000000002</v>
      </c>
      <c r="BN480" s="14">
        <v>69.203130000000002</v>
      </c>
      <c r="BO480" s="14">
        <v>72.796880000000002</v>
      </c>
      <c r="BP480" s="14">
        <v>76.640630000000002</v>
      </c>
      <c r="BQ480" s="14">
        <v>80.9375</v>
      </c>
      <c r="BR480" s="14">
        <v>84.859380000000002</v>
      </c>
      <c r="BS480" s="14">
        <v>87.53125</v>
      </c>
      <c r="BT480" s="14">
        <v>90.203130000000002</v>
      </c>
      <c r="BU480" s="14">
        <v>91.90625</v>
      </c>
      <c r="BV480" s="14">
        <v>92.25</v>
      </c>
      <c r="BW480" s="14">
        <v>92.28125</v>
      </c>
      <c r="BX480" s="14">
        <v>90.921880000000002</v>
      </c>
      <c r="BY480" s="14">
        <v>88.59375</v>
      </c>
      <c r="BZ480" s="14">
        <v>84.875</v>
      </c>
      <c r="CA480" s="14">
        <v>80.234380000000002</v>
      </c>
      <c r="CB480" s="14">
        <v>76.671880000000002</v>
      </c>
      <c r="CC480" s="14">
        <v>73.703130000000002</v>
      </c>
      <c r="CD480" s="14">
        <v>72.234380000000002</v>
      </c>
      <c r="CE480" s="14">
        <v>16563.650000000001</v>
      </c>
      <c r="CF480" s="14">
        <v>15164.24</v>
      </c>
      <c r="CG480" s="14">
        <v>13930.66</v>
      </c>
      <c r="CH480" s="14">
        <v>15608.83</v>
      </c>
      <c r="CI480" s="14">
        <v>11826.8</v>
      </c>
      <c r="CJ480" s="14">
        <v>6612.1610000000001</v>
      </c>
      <c r="CK480" s="14">
        <v>4318.7849999999999</v>
      </c>
      <c r="CL480" s="14">
        <v>5128.6980000000003</v>
      </c>
      <c r="CM480" s="14">
        <v>9613.6659999999993</v>
      </c>
      <c r="CN480" s="14">
        <v>14851.21</v>
      </c>
      <c r="CO480" s="14">
        <v>21684.66</v>
      </c>
      <c r="CP480" s="14">
        <v>29087.88</v>
      </c>
      <c r="CQ480" s="2">
        <v>43419.49</v>
      </c>
      <c r="CR480" s="2">
        <v>45130.46</v>
      </c>
      <c r="CS480" s="2">
        <v>42621.51</v>
      </c>
      <c r="CT480" s="2">
        <v>27627.040000000001</v>
      </c>
      <c r="CU480" s="2">
        <v>20202.599999999999</v>
      </c>
      <c r="CV480" s="14">
        <v>17276.13</v>
      </c>
      <c r="CW480" s="14">
        <v>16948.919999999998</v>
      </c>
      <c r="CX480" s="14">
        <v>19730.53</v>
      </c>
      <c r="CY480" s="14">
        <v>17171.13</v>
      </c>
      <c r="CZ480" s="14">
        <v>15817.14</v>
      </c>
      <c r="DA480" s="14">
        <v>20669.53</v>
      </c>
      <c r="DB480" s="14">
        <v>23719.63</v>
      </c>
      <c r="DC480" s="14">
        <v>14751.35</v>
      </c>
      <c r="DD480" s="14">
        <v>16</v>
      </c>
      <c r="DE480" s="14">
        <v>19</v>
      </c>
      <c r="DF480" s="27">
        <f t="shared" ca="1" si="7"/>
        <v>820.9002500000006</v>
      </c>
      <c r="DG480" s="14">
        <v>0</v>
      </c>
      <c r="DH480" s="14"/>
      <c r="DI480" s="14"/>
      <c r="DJ480" s="14"/>
      <c r="DK480" s="14"/>
      <c r="DL480" s="14"/>
      <c r="DM480" s="14"/>
      <c r="DN480" s="14"/>
      <c r="DO480" s="14"/>
      <c r="DP480" s="14"/>
      <c r="DQ480" s="14"/>
      <c r="DR480" s="14"/>
      <c r="DS480" s="14"/>
      <c r="DT480" s="14"/>
      <c r="DU480" s="14"/>
      <c r="DV480" s="14"/>
      <c r="DW480" s="14"/>
      <c r="DX480" s="14"/>
      <c r="DY480" s="14"/>
      <c r="DZ480" s="14"/>
      <c r="EA480" s="14"/>
    </row>
    <row r="481" spans="1:131" x14ac:dyDescent="0.25">
      <c r="A481" s="14" t="s">
        <v>64</v>
      </c>
      <c r="B481" s="14" t="s">
        <v>63</v>
      </c>
      <c r="C481" s="14" t="s">
        <v>63</v>
      </c>
      <c r="D481" s="14" t="s">
        <v>63</v>
      </c>
      <c r="E481" s="14" t="s">
        <v>108</v>
      </c>
      <c r="F481" s="14" t="s">
        <v>63</v>
      </c>
      <c r="G481" s="14" t="s">
        <v>192</v>
      </c>
      <c r="H481" s="1">
        <v>42215</v>
      </c>
      <c r="I481" s="14">
        <v>5144.7</v>
      </c>
      <c r="J481" s="14">
        <v>4601.6350000000002</v>
      </c>
      <c r="K481" s="14">
        <v>4350.07</v>
      </c>
      <c r="L481" s="14">
        <v>4444.2430000000004</v>
      </c>
      <c r="M481" s="14">
        <v>5185.0479999999998</v>
      </c>
      <c r="N481" s="14">
        <v>5573.1210000000001</v>
      </c>
      <c r="O481" s="14">
        <v>5863.7709999999997</v>
      </c>
      <c r="P481" s="14">
        <v>6081.2790000000005</v>
      </c>
      <c r="Q481" s="14">
        <v>6422.8239999999996</v>
      </c>
      <c r="R481" s="14">
        <v>6555.4319999999998</v>
      </c>
      <c r="S481" s="14">
        <v>6933.2089999999998</v>
      </c>
      <c r="T481" s="14">
        <v>7027.3729999999996</v>
      </c>
      <c r="U481" s="14">
        <v>6517.0050000000001</v>
      </c>
      <c r="V481" s="14">
        <v>6230.9750000000004</v>
      </c>
      <c r="W481" s="14">
        <v>6231.9309999999996</v>
      </c>
      <c r="X481" s="14">
        <v>5287.9210000000003</v>
      </c>
      <c r="Y481" s="14">
        <v>5285.2969999999996</v>
      </c>
      <c r="Z481" s="14">
        <v>5406.6149999999998</v>
      </c>
      <c r="AA481" s="14">
        <v>5867.4750000000004</v>
      </c>
      <c r="AB481" s="14">
        <v>7123.9110000000001</v>
      </c>
      <c r="AC481" s="14">
        <v>7000.1819999999998</v>
      </c>
      <c r="AD481" s="14">
        <v>6584.3050000000003</v>
      </c>
      <c r="AE481" s="14">
        <v>5787.1459999999997</v>
      </c>
      <c r="AF481" s="14">
        <v>5310.3869999999997</v>
      </c>
      <c r="AG481" s="14">
        <v>5461.8270000000002</v>
      </c>
      <c r="AH481" s="14">
        <v>5151.49</v>
      </c>
      <c r="AI481" s="14">
        <v>4537.6009999999997</v>
      </c>
      <c r="AJ481" s="14">
        <v>4372.6490000000003</v>
      </c>
      <c r="AK481" s="14">
        <v>4580.6419999999998</v>
      </c>
      <c r="AL481" s="14">
        <v>5177.63</v>
      </c>
      <c r="AM481" s="14">
        <v>5545.634</v>
      </c>
      <c r="AN481" s="14">
        <v>5838.473</v>
      </c>
      <c r="AO481" s="14">
        <v>6154.4390000000003</v>
      </c>
      <c r="AP481" s="14">
        <v>6363.66</v>
      </c>
      <c r="AQ481" s="14">
        <v>6671.0410000000002</v>
      </c>
      <c r="AR481" s="14">
        <v>7104.4319999999998</v>
      </c>
      <c r="AS481" s="14">
        <v>6996.7020000000002</v>
      </c>
      <c r="AT481" s="14">
        <v>6415.3919999999998</v>
      </c>
      <c r="AU481" s="14">
        <v>6133.6360000000004</v>
      </c>
      <c r="AV481" s="14">
        <v>6213.9769999999999</v>
      </c>
      <c r="AW481" s="14">
        <v>6272.5330000000004</v>
      </c>
      <c r="AX481" s="14">
        <v>6204.7349999999997</v>
      </c>
      <c r="AY481" s="14">
        <v>6327.8779999999997</v>
      </c>
      <c r="AZ481" s="14">
        <v>6748.5590000000002</v>
      </c>
      <c r="BA481" s="14">
        <v>7001.93</v>
      </c>
      <c r="BB481" s="14">
        <v>6952.6809999999996</v>
      </c>
      <c r="BC481" s="14">
        <v>6626.7669999999998</v>
      </c>
      <c r="BD481" s="14">
        <v>5955.23</v>
      </c>
      <c r="BE481" s="14">
        <v>5446.2330000000002</v>
      </c>
      <c r="BF481" s="14">
        <v>6407.45</v>
      </c>
      <c r="BG481" s="14">
        <v>70.796880000000002</v>
      </c>
      <c r="BH481" s="14">
        <v>70.03125</v>
      </c>
      <c r="BI481" s="14">
        <v>68.96875</v>
      </c>
      <c r="BJ481" s="14">
        <v>67.5</v>
      </c>
      <c r="BK481" s="14">
        <v>66.625</v>
      </c>
      <c r="BL481" s="14">
        <v>65.984380000000002</v>
      </c>
      <c r="BM481" s="14">
        <v>65.703130000000002</v>
      </c>
      <c r="BN481" s="14">
        <v>66.921880000000002</v>
      </c>
      <c r="BO481" s="14">
        <v>69.171880000000002</v>
      </c>
      <c r="BP481" s="14">
        <v>72.140630000000002</v>
      </c>
      <c r="BQ481" s="14">
        <v>75.3125</v>
      </c>
      <c r="BR481" s="14">
        <v>78.578130000000002</v>
      </c>
      <c r="BS481" s="14">
        <v>81.921880000000002</v>
      </c>
      <c r="BT481" s="14">
        <v>84.53125</v>
      </c>
      <c r="BU481" s="14">
        <v>86.25</v>
      </c>
      <c r="BV481" s="14">
        <v>87.578130000000002</v>
      </c>
      <c r="BW481" s="14">
        <v>88.1875</v>
      </c>
      <c r="BX481" s="14">
        <v>86.984380000000002</v>
      </c>
      <c r="BY481" s="14">
        <v>84.484380000000002</v>
      </c>
      <c r="BZ481" s="14">
        <v>80.5</v>
      </c>
      <c r="CA481" s="14">
        <v>76.96875</v>
      </c>
      <c r="CB481" s="14">
        <v>74.75</v>
      </c>
      <c r="CC481" s="14">
        <v>73.0625</v>
      </c>
      <c r="CD481" s="14">
        <v>71.75</v>
      </c>
      <c r="CE481" s="14">
        <v>11539.58</v>
      </c>
      <c r="CF481" s="14">
        <v>9739.4189999999999</v>
      </c>
      <c r="CG481" s="14">
        <v>8489.27</v>
      </c>
      <c r="CH481" s="14">
        <v>9245.7950000000001</v>
      </c>
      <c r="CI481" s="14">
        <v>9466.25</v>
      </c>
      <c r="CJ481" s="14">
        <v>5882.7359999999999</v>
      </c>
      <c r="CK481" s="14">
        <v>3589.8980000000001</v>
      </c>
      <c r="CL481" s="14">
        <v>4924.5780000000004</v>
      </c>
      <c r="CM481" s="14">
        <v>9621.3510000000006</v>
      </c>
      <c r="CN481" s="14">
        <v>15092.72</v>
      </c>
      <c r="CO481" s="14">
        <v>21991.71</v>
      </c>
      <c r="CP481" s="14">
        <v>30191.71</v>
      </c>
      <c r="CQ481" s="2">
        <v>42603.82</v>
      </c>
      <c r="CR481" s="2">
        <v>43805.52</v>
      </c>
      <c r="CS481" s="2">
        <v>38720.410000000003</v>
      </c>
      <c r="CT481" s="2">
        <v>25541.82</v>
      </c>
      <c r="CU481" s="2">
        <v>18469.490000000002</v>
      </c>
      <c r="CV481" s="14">
        <v>13846.93</v>
      </c>
      <c r="CW481" s="14">
        <v>11522.79</v>
      </c>
      <c r="CX481" s="14">
        <v>11748.22</v>
      </c>
      <c r="CY481" s="14">
        <v>11763.97</v>
      </c>
      <c r="CZ481" s="14">
        <v>12318.94</v>
      </c>
      <c r="DA481" s="14">
        <v>12264.72</v>
      </c>
      <c r="DB481" s="14">
        <v>11860.87</v>
      </c>
      <c r="DC481" s="14">
        <v>11945</v>
      </c>
      <c r="DD481" s="14">
        <v>16</v>
      </c>
      <c r="DE481" s="14">
        <v>19</v>
      </c>
      <c r="DF481" s="27">
        <f t="shared" ca="1" si="7"/>
        <v>792.95374999999967</v>
      </c>
      <c r="DG481" s="14">
        <v>0</v>
      </c>
      <c r="DH481" s="14"/>
      <c r="DI481" s="14"/>
      <c r="DJ481" s="14"/>
      <c r="DK481" s="14"/>
      <c r="DL481" s="14"/>
      <c r="DM481" s="14"/>
      <c r="DN481" s="14"/>
      <c r="DO481" s="14"/>
      <c r="DP481" s="14"/>
      <c r="DQ481" s="14"/>
      <c r="DR481" s="14"/>
      <c r="DS481" s="14"/>
      <c r="DT481" s="14"/>
      <c r="DU481" s="14"/>
      <c r="DV481" s="14"/>
      <c r="DW481" s="14"/>
      <c r="DX481" s="14"/>
      <c r="DY481" s="14"/>
      <c r="DZ481" s="14"/>
      <c r="EA481" s="14"/>
    </row>
    <row r="482" spans="1:131" x14ac:dyDescent="0.25">
      <c r="A482" s="14" t="s">
        <v>64</v>
      </c>
      <c r="B482" s="14" t="s">
        <v>63</v>
      </c>
      <c r="C482" s="14" t="s">
        <v>63</v>
      </c>
      <c r="D482" s="14" t="s">
        <v>63</v>
      </c>
      <c r="E482" s="14" t="s">
        <v>108</v>
      </c>
      <c r="F482" s="14" t="s">
        <v>63</v>
      </c>
      <c r="G482" s="14" t="s">
        <v>192</v>
      </c>
      <c r="H482" s="1">
        <v>42233</v>
      </c>
      <c r="I482" s="14">
        <v>5674.52</v>
      </c>
      <c r="J482" s="14">
        <v>4905.0529999999999</v>
      </c>
      <c r="K482" s="14">
        <v>4283.3069999999998</v>
      </c>
      <c r="L482" s="14">
        <v>4562.6109999999999</v>
      </c>
      <c r="M482" s="14">
        <v>5198.2250000000004</v>
      </c>
      <c r="N482" s="14">
        <v>5683.1959999999999</v>
      </c>
      <c r="O482" s="14">
        <v>5983.8509999999997</v>
      </c>
      <c r="P482" s="14">
        <v>5873.4009999999998</v>
      </c>
      <c r="Q482" s="14">
        <v>6552.1670000000004</v>
      </c>
      <c r="R482" s="14">
        <v>7228.9250000000002</v>
      </c>
      <c r="S482" s="14">
        <v>7875.2510000000002</v>
      </c>
      <c r="T482" s="14">
        <v>7914.0690000000004</v>
      </c>
      <c r="U482" s="14">
        <v>7911.8270000000002</v>
      </c>
      <c r="V482" s="14">
        <v>7438.9059999999999</v>
      </c>
      <c r="W482" s="14">
        <v>7627.7969999999996</v>
      </c>
      <c r="X482" s="14">
        <v>6307.5339999999997</v>
      </c>
      <c r="Y482" s="14">
        <v>6526.7420000000002</v>
      </c>
      <c r="Z482" s="14">
        <v>6426.44</v>
      </c>
      <c r="AA482" s="14">
        <v>7043.3519999999999</v>
      </c>
      <c r="AB482" s="14">
        <v>8864.9979999999996</v>
      </c>
      <c r="AC482" s="14">
        <v>8485.3359999999993</v>
      </c>
      <c r="AD482" s="14">
        <v>7913.2520000000004</v>
      </c>
      <c r="AE482" s="14">
        <v>7068.1120000000001</v>
      </c>
      <c r="AF482" s="14">
        <v>6526.6329999999998</v>
      </c>
      <c r="AG482" s="14">
        <v>6576.0169999999998</v>
      </c>
      <c r="AH482" s="14">
        <v>5469.5659999999998</v>
      </c>
      <c r="AI482" s="14">
        <v>4510.3710000000001</v>
      </c>
      <c r="AJ482" s="14">
        <v>4298.9009999999998</v>
      </c>
      <c r="AK482" s="14">
        <v>4735.0720000000001</v>
      </c>
      <c r="AL482" s="14">
        <v>5238.6329999999998</v>
      </c>
      <c r="AM482" s="14">
        <v>5667.942</v>
      </c>
      <c r="AN482" s="14">
        <v>5957.6109999999999</v>
      </c>
      <c r="AO482" s="14">
        <v>5920.741</v>
      </c>
      <c r="AP482" s="14">
        <v>6454.6270000000004</v>
      </c>
      <c r="AQ482" s="14">
        <v>7353.62</v>
      </c>
      <c r="AR482" s="14">
        <v>7987.4409999999998</v>
      </c>
      <c r="AS482" s="14">
        <v>8023.8620000000001</v>
      </c>
      <c r="AT482" s="14">
        <v>7942.567</v>
      </c>
      <c r="AU482" s="2">
        <v>7523.982</v>
      </c>
      <c r="AV482" s="14">
        <v>7904.2529999999997</v>
      </c>
      <c r="AW482" s="14">
        <v>7840.8609999999999</v>
      </c>
      <c r="AX482" s="14">
        <v>7703.6059999999998</v>
      </c>
      <c r="AY482" s="14">
        <v>7524.8760000000002</v>
      </c>
      <c r="AZ482" s="14">
        <v>7945.9179999999997</v>
      </c>
      <c r="BA482" s="14">
        <v>8696.5789999999997</v>
      </c>
      <c r="BB482" s="14">
        <v>8518.5460000000003</v>
      </c>
      <c r="BC482" s="14">
        <v>7951.9219999999996</v>
      </c>
      <c r="BD482" s="14">
        <v>7174.1419999999998</v>
      </c>
      <c r="BE482" s="14">
        <v>6722.7110000000002</v>
      </c>
      <c r="BF482" s="14">
        <v>7740.61</v>
      </c>
      <c r="BG482" s="14">
        <v>75.347219999999993</v>
      </c>
      <c r="BH482" s="14">
        <v>73.861109999999996</v>
      </c>
      <c r="BI482" s="14">
        <v>72.041659999999993</v>
      </c>
      <c r="BJ482" s="14">
        <v>69.972219999999993</v>
      </c>
      <c r="BK482" s="14">
        <v>68.416659999999993</v>
      </c>
      <c r="BL482" s="14">
        <v>67.19444</v>
      </c>
      <c r="BM482" s="14">
        <v>66.43056</v>
      </c>
      <c r="BN482" s="14">
        <v>68.43056</v>
      </c>
      <c r="BO482" s="14">
        <v>72.638890000000004</v>
      </c>
      <c r="BP482" s="14">
        <v>76.513890000000004</v>
      </c>
      <c r="BQ482" s="14">
        <v>80.333340000000007</v>
      </c>
      <c r="BR482" s="14">
        <v>83.847219999999993</v>
      </c>
      <c r="BS482" s="14">
        <v>86.722219999999993</v>
      </c>
      <c r="BT482" s="14">
        <v>88.93056</v>
      </c>
      <c r="BU482" s="14">
        <v>91.138890000000004</v>
      </c>
      <c r="BV482" s="14">
        <v>92.402780000000007</v>
      </c>
      <c r="BW482" s="14">
        <v>92.25</v>
      </c>
      <c r="BX482" s="14">
        <v>90.791659999999993</v>
      </c>
      <c r="BY482" s="14">
        <v>87.888890000000004</v>
      </c>
      <c r="BZ482" s="14">
        <v>83.097219999999993</v>
      </c>
      <c r="CA482" s="14">
        <v>78</v>
      </c>
      <c r="CB482" s="14">
        <v>74.597219999999993</v>
      </c>
      <c r="CC482" s="14">
        <v>71.777780000000007</v>
      </c>
      <c r="CD482" s="14">
        <v>70.125</v>
      </c>
      <c r="CE482" s="14">
        <v>29492.74</v>
      </c>
      <c r="CF482" s="14">
        <v>37983.300000000003</v>
      </c>
      <c r="CG482" s="14">
        <v>15345.31</v>
      </c>
      <c r="CH482" s="14">
        <v>10999.49</v>
      </c>
      <c r="CI482" s="14">
        <v>11347.47</v>
      </c>
      <c r="CJ482" s="14">
        <v>6951.44</v>
      </c>
      <c r="CK482" s="14">
        <v>4505.3869999999997</v>
      </c>
      <c r="CL482" s="14">
        <v>5854.6409999999996</v>
      </c>
      <c r="CM482" s="14">
        <v>10530.87</v>
      </c>
      <c r="CN482" s="14">
        <v>15330.7</v>
      </c>
      <c r="CO482" s="14">
        <v>23308.97</v>
      </c>
      <c r="CP482" s="14">
        <v>30714.46</v>
      </c>
      <c r="CQ482" s="2">
        <v>46186.02</v>
      </c>
      <c r="CR482" s="2">
        <v>49184.58</v>
      </c>
      <c r="CS482" s="2">
        <v>44954.21</v>
      </c>
      <c r="CT482" s="2">
        <v>29674.71</v>
      </c>
      <c r="CU482" s="2">
        <v>19938.45</v>
      </c>
      <c r="CV482" s="14">
        <v>15873.71</v>
      </c>
      <c r="CW482" s="14">
        <v>13775.17</v>
      </c>
      <c r="CX482" s="14">
        <v>13525.13</v>
      </c>
      <c r="CY482" s="14">
        <v>15048.98</v>
      </c>
      <c r="CZ482" s="14">
        <v>15496.23</v>
      </c>
      <c r="DA482" s="14">
        <v>18513.39</v>
      </c>
      <c r="DB482" s="14">
        <v>22505.53</v>
      </c>
      <c r="DC482" s="14">
        <v>13894.98</v>
      </c>
      <c r="DD482" s="14">
        <v>16</v>
      </c>
      <c r="DE482" s="14">
        <v>19</v>
      </c>
      <c r="DF482" s="27">
        <f t="shared" ca="1" si="7"/>
        <v>1167.3820000000005</v>
      </c>
      <c r="DG482" s="14">
        <v>0</v>
      </c>
      <c r="DH482" s="14"/>
      <c r="DI482" s="14"/>
      <c r="DJ482" s="14"/>
      <c r="DK482" s="14"/>
      <c r="DL482" s="14"/>
      <c r="DM482" s="14"/>
      <c r="DN482" s="14"/>
      <c r="DO482" s="14"/>
      <c r="DP482" s="14"/>
      <c r="DQ482" s="14"/>
      <c r="DR482" s="14"/>
      <c r="DS482" s="14"/>
      <c r="DT482" s="14"/>
      <c r="DU482" s="14"/>
      <c r="DV482" s="14"/>
      <c r="DW482" s="14"/>
      <c r="DX482" s="14"/>
      <c r="DY482" s="14"/>
      <c r="DZ482" s="14"/>
      <c r="EA482" s="14"/>
    </row>
    <row r="483" spans="1:131" x14ac:dyDescent="0.25">
      <c r="A483" s="14" t="s">
        <v>64</v>
      </c>
      <c r="B483" s="14" t="s">
        <v>63</v>
      </c>
      <c r="C483" s="14" t="s">
        <v>63</v>
      </c>
      <c r="D483" s="14" t="s">
        <v>63</v>
      </c>
      <c r="E483" s="14" t="s">
        <v>108</v>
      </c>
      <c r="F483" s="14" t="s">
        <v>63</v>
      </c>
      <c r="G483" s="14" t="s">
        <v>192</v>
      </c>
      <c r="H483" s="1">
        <v>42234</v>
      </c>
      <c r="I483" s="14">
        <v>5766.6760000000004</v>
      </c>
      <c r="J483" s="14">
        <v>5130.4459999999999</v>
      </c>
      <c r="K483" s="14">
        <v>4659.4080000000004</v>
      </c>
      <c r="L483" s="14">
        <v>4881.96</v>
      </c>
      <c r="M483" s="14">
        <v>5371.2190000000001</v>
      </c>
      <c r="N483" s="14">
        <v>5698.9030000000002</v>
      </c>
      <c r="O483" s="14">
        <v>5840.8019999999997</v>
      </c>
      <c r="P483" s="14">
        <v>5828.652</v>
      </c>
      <c r="Q483" s="14">
        <v>6467.616</v>
      </c>
      <c r="R483" s="14">
        <v>6986.8729999999996</v>
      </c>
      <c r="S483" s="14">
        <v>7535.14</v>
      </c>
      <c r="T483" s="14">
        <v>7375.5780000000004</v>
      </c>
      <c r="U483" s="14">
        <v>7011.375</v>
      </c>
      <c r="V483" s="14">
        <v>7272.0230000000001</v>
      </c>
      <c r="W483" s="14">
        <v>6983.45</v>
      </c>
      <c r="X483" s="14">
        <v>6141.1210000000001</v>
      </c>
      <c r="Y483" s="14">
        <v>6313.4380000000001</v>
      </c>
      <c r="Z483" s="14">
        <v>6658.0659999999998</v>
      </c>
      <c r="AA483" s="14">
        <v>7225.7460000000001</v>
      </c>
      <c r="AB483" s="14">
        <v>8493.4770000000008</v>
      </c>
      <c r="AC483" s="14">
        <v>8364.3160000000007</v>
      </c>
      <c r="AD483" s="14">
        <v>8052.5820000000003</v>
      </c>
      <c r="AE483" s="14">
        <v>7110.3249999999998</v>
      </c>
      <c r="AF483" s="14">
        <v>6567.8360000000002</v>
      </c>
      <c r="AG483" s="14">
        <v>6584.5929999999998</v>
      </c>
      <c r="AH483" s="14">
        <v>5847.0230000000001</v>
      </c>
      <c r="AI483" s="14">
        <v>5133.7929999999997</v>
      </c>
      <c r="AJ483" s="14">
        <v>4757.1210000000001</v>
      </c>
      <c r="AK483" s="14">
        <v>4990.3710000000001</v>
      </c>
      <c r="AL483" s="14">
        <v>5389.527</v>
      </c>
      <c r="AM483" s="14">
        <v>5673.9030000000002</v>
      </c>
      <c r="AN483" s="14">
        <v>5831.3410000000003</v>
      </c>
      <c r="AO483" s="14">
        <v>5894.7089999999998</v>
      </c>
      <c r="AP483" s="14">
        <v>6407.8379999999997</v>
      </c>
      <c r="AQ483" s="14">
        <v>7097.616</v>
      </c>
      <c r="AR483" s="14">
        <v>7651.3580000000002</v>
      </c>
      <c r="AS483" s="14">
        <v>7200.5889999999999</v>
      </c>
      <c r="AT483" s="14">
        <v>6813.6819999999998</v>
      </c>
      <c r="AU483" s="14">
        <v>6901.7479999999996</v>
      </c>
      <c r="AV483" s="14">
        <v>6796.0690000000004</v>
      </c>
      <c r="AW483" s="14">
        <v>6943.134</v>
      </c>
      <c r="AX483" s="14">
        <v>7186.107</v>
      </c>
      <c r="AY483" s="14">
        <v>7443.0609999999997</v>
      </c>
      <c r="AZ483" s="14">
        <v>8036.6390000000001</v>
      </c>
      <c r="BA483" s="14">
        <v>8299.7710000000006</v>
      </c>
      <c r="BB483" s="14">
        <v>8238.0360000000001</v>
      </c>
      <c r="BC483" s="14">
        <v>8014.2939999999999</v>
      </c>
      <c r="BD483" s="14">
        <v>7315.4870000000001</v>
      </c>
      <c r="BE483" s="14">
        <v>6784.5209999999997</v>
      </c>
      <c r="BF483" s="14">
        <v>7434.0420000000004</v>
      </c>
      <c r="BG483" s="14">
        <v>68.5</v>
      </c>
      <c r="BH483" s="14">
        <v>67.11842</v>
      </c>
      <c r="BI483" s="14">
        <v>66.434209999999993</v>
      </c>
      <c r="BJ483" s="14">
        <v>65.565790000000007</v>
      </c>
      <c r="BK483" s="14">
        <v>64.460530000000006</v>
      </c>
      <c r="BL483" s="14">
        <v>63.486840000000001</v>
      </c>
      <c r="BM483" s="14">
        <v>63.105260000000001</v>
      </c>
      <c r="BN483" s="14">
        <v>64.078950000000006</v>
      </c>
      <c r="BO483" s="14">
        <v>66.789469999999994</v>
      </c>
      <c r="BP483" s="14">
        <v>70.157899999999998</v>
      </c>
      <c r="BQ483" s="14">
        <v>73.710530000000006</v>
      </c>
      <c r="BR483" s="14">
        <v>76.763159999999999</v>
      </c>
      <c r="BS483" s="14">
        <v>79.802639999999997</v>
      </c>
      <c r="BT483" s="14">
        <v>82.565790000000007</v>
      </c>
      <c r="BU483" s="14">
        <v>84.236840000000001</v>
      </c>
      <c r="BV483" s="14">
        <v>85.065790000000007</v>
      </c>
      <c r="BW483" s="14">
        <v>84.710530000000006</v>
      </c>
      <c r="BX483" s="14">
        <v>83.947360000000003</v>
      </c>
      <c r="BY483" s="14">
        <v>81.36842</v>
      </c>
      <c r="BZ483" s="14">
        <v>77.197360000000003</v>
      </c>
      <c r="CA483" s="14">
        <v>73.302639999999997</v>
      </c>
      <c r="CB483" s="14">
        <v>70.75</v>
      </c>
      <c r="CC483" s="14">
        <v>68.894739999999999</v>
      </c>
      <c r="CD483" s="14">
        <v>67.578950000000006</v>
      </c>
      <c r="CE483" s="14">
        <v>21647.16</v>
      </c>
      <c r="CF483" s="14">
        <v>18657.62</v>
      </c>
      <c r="CG483" s="14">
        <v>15536.48</v>
      </c>
      <c r="CH483" s="14">
        <v>14696.43</v>
      </c>
      <c r="CI483" s="14">
        <v>12864.42</v>
      </c>
      <c r="CJ483" s="14">
        <v>7540.607</v>
      </c>
      <c r="CK483" s="14">
        <v>4928.25</v>
      </c>
      <c r="CL483" s="14">
        <v>6459.7979999999998</v>
      </c>
      <c r="CM483" s="14">
        <v>11865.17</v>
      </c>
      <c r="CN483" s="14">
        <v>20495.939999999999</v>
      </c>
      <c r="CO483" s="14">
        <v>30867.35</v>
      </c>
      <c r="CP483" s="14">
        <v>41567.81</v>
      </c>
      <c r="CQ483" s="14">
        <v>55450.18</v>
      </c>
      <c r="CR483" s="14">
        <v>57632.61</v>
      </c>
      <c r="CS483" s="14">
        <v>52805.91</v>
      </c>
      <c r="CT483" s="14">
        <v>39279.58</v>
      </c>
      <c r="CU483" s="14">
        <v>28904.98</v>
      </c>
      <c r="CV483" s="14">
        <v>23987.79</v>
      </c>
      <c r="CW483" s="14">
        <v>22246.66</v>
      </c>
      <c r="CX483" s="14">
        <v>23858.65</v>
      </c>
      <c r="CY483" s="14">
        <v>25784.7</v>
      </c>
      <c r="CZ483" s="14">
        <v>29779.3</v>
      </c>
      <c r="DA483" s="14">
        <v>35123.769999999997</v>
      </c>
      <c r="DB483" s="14">
        <v>32901.97</v>
      </c>
      <c r="DC483" s="14">
        <v>20625.080000000002</v>
      </c>
      <c r="DD483" s="14">
        <v>16</v>
      </c>
      <c r="DE483" s="14">
        <v>19</v>
      </c>
      <c r="DF483" s="27">
        <f t="shared" ca="1" si="7"/>
        <v>507.5</v>
      </c>
      <c r="DG483" s="14">
        <v>0</v>
      </c>
      <c r="DH483" s="14"/>
      <c r="DI483" s="14"/>
      <c r="DJ483" s="14"/>
      <c r="DK483" s="14"/>
      <c r="DL483" s="14"/>
      <c r="DM483" s="14"/>
      <c r="DN483" s="14"/>
      <c r="DO483" s="14"/>
      <c r="DP483" s="14"/>
      <c r="DQ483" s="14"/>
      <c r="DR483" s="14"/>
      <c r="DS483" s="14"/>
      <c r="DT483" s="14"/>
      <c r="DU483" s="14"/>
      <c r="DV483" s="14"/>
      <c r="DW483" s="14"/>
      <c r="DX483" s="14"/>
      <c r="DY483" s="14"/>
      <c r="DZ483" s="14"/>
      <c r="EA483" s="14"/>
    </row>
    <row r="484" spans="1:131" x14ac:dyDescent="0.25">
      <c r="A484" s="14" t="s">
        <v>64</v>
      </c>
      <c r="B484" s="14" t="s">
        <v>63</v>
      </c>
      <c r="C484" s="14" t="s">
        <v>63</v>
      </c>
      <c r="D484" s="14" t="s">
        <v>63</v>
      </c>
      <c r="E484" s="14" t="s">
        <v>108</v>
      </c>
      <c r="F484" s="14" t="s">
        <v>63</v>
      </c>
      <c r="G484" s="14" t="s">
        <v>192</v>
      </c>
      <c r="H484" s="1">
        <v>42242</v>
      </c>
      <c r="I484" s="14">
        <v>5411.7110000000002</v>
      </c>
      <c r="J484" s="14">
        <v>4743.6660000000002</v>
      </c>
      <c r="K484" s="14">
        <v>4346.1009999999997</v>
      </c>
      <c r="L484" s="14">
        <v>4463.7640000000001</v>
      </c>
      <c r="M484" s="14">
        <v>5200.165</v>
      </c>
      <c r="N484" s="14">
        <v>5758.3239999999996</v>
      </c>
      <c r="O484" s="14">
        <v>6042.3429999999998</v>
      </c>
      <c r="P484" s="14">
        <v>6060.96</v>
      </c>
      <c r="Q484" s="14">
        <v>6669.6760000000004</v>
      </c>
      <c r="R484" s="14">
        <v>6706.9030000000002</v>
      </c>
      <c r="S484" s="14">
        <v>6974.0559999999996</v>
      </c>
      <c r="T484" s="14">
        <v>7366.9780000000001</v>
      </c>
      <c r="U484" s="14">
        <v>7759.9250000000002</v>
      </c>
      <c r="V484" s="14">
        <v>7829.2470000000003</v>
      </c>
      <c r="W484" s="14">
        <v>7804.1790000000001</v>
      </c>
      <c r="X484" s="14">
        <v>6381.8329999999996</v>
      </c>
      <c r="Y484" s="14">
        <v>6525.0349999999999</v>
      </c>
      <c r="Z484" s="14">
        <v>7020.47</v>
      </c>
      <c r="AA484" s="14">
        <v>7362.808</v>
      </c>
      <c r="AB484" s="14">
        <v>8710.3809999999994</v>
      </c>
      <c r="AC484" s="14">
        <v>8524.4130000000005</v>
      </c>
      <c r="AD484" s="14">
        <v>8002.94</v>
      </c>
      <c r="AE484" s="14">
        <v>7081.5320000000002</v>
      </c>
      <c r="AF484" s="14">
        <v>6484.6549999999997</v>
      </c>
      <c r="AG484" s="14">
        <v>6822.5360000000001</v>
      </c>
      <c r="AH484" s="14">
        <v>5439.3249999999998</v>
      </c>
      <c r="AI484" s="14">
        <v>4727.6670000000004</v>
      </c>
      <c r="AJ484" s="14">
        <v>4415.0519999999997</v>
      </c>
      <c r="AK484" s="14">
        <v>4563.9350000000004</v>
      </c>
      <c r="AL484" s="14">
        <v>5205.317</v>
      </c>
      <c r="AM484" s="14">
        <v>5735.357</v>
      </c>
      <c r="AN484" s="14">
        <v>6039.1880000000001</v>
      </c>
      <c r="AO484" s="14">
        <v>6124.1970000000001</v>
      </c>
      <c r="AP484" s="14">
        <v>6570.6229999999996</v>
      </c>
      <c r="AQ484" s="14">
        <v>6773.473</v>
      </c>
      <c r="AR484" s="14">
        <v>7139.7290000000003</v>
      </c>
      <c r="AS484" s="14">
        <v>7312.1090000000004</v>
      </c>
      <c r="AT484" s="14">
        <v>7688.65</v>
      </c>
      <c r="AU484" s="14">
        <v>7672.1909999999998</v>
      </c>
      <c r="AV484" s="14">
        <v>7787.9380000000001</v>
      </c>
      <c r="AW484" s="14">
        <v>7492.2359999999999</v>
      </c>
      <c r="AX484" s="14">
        <v>7425.3509999999997</v>
      </c>
      <c r="AY484" s="14">
        <v>7876.3519999999999</v>
      </c>
      <c r="AZ484" s="14">
        <v>8259.4419999999991</v>
      </c>
      <c r="BA484" s="14">
        <v>8565.89</v>
      </c>
      <c r="BB484" s="14">
        <v>8482.777</v>
      </c>
      <c r="BC484" s="14">
        <v>8049.7370000000001</v>
      </c>
      <c r="BD484" s="14">
        <v>7262.7020000000002</v>
      </c>
      <c r="BE484" s="14">
        <v>6647.6980000000003</v>
      </c>
      <c r="BF484" s="14">
        <v>7765.1289999999999</v>
      </c>
      <c r="BG484" s="14">
        <v>66.815790000000007</v>
      </c>
      <c r="BH484" s="14">
        <v>65.802639999999997</v>
      </c>
      <c r="BI484" s="14">
        <v>65.092100000000002</v>
      </c>
      <c r="BJ484" s="14">
        <v>64.210530000000006</v>
      </c>
      <c r="BK484" s="14">
        <v>63.513159999999999</v>
      </c>
      <c r="BL484" s="14">
        <v>63.263159999999999</v>
      </c>
      <c r="BM484" s="14">
        <v>63.13158</v>
      </c>
      <c r="BN484" s="14">
        <v>64.092100000000002</v>
      </c>
      <c r="BO484" s="14">
        <v>67.11842</v>
      </c>
      <c r="BP484" s="14">
        <v>70.552639999999997</v>
      </c>
      <c r="BQ484" s="14">
        <v>73.894739999999999</v>
      </c>
      <c r="BR484" s="14">
        <v>77.460530000000006</v>
      </c>
      <c r="BS484" s="14">
        <v>81.342100000000002</v>
      </c>
      <c r="BT484" s="14">
        <v>85.105260000000001</v>
      </c>
      <c r="BU484" s="14">
        <v>87.394739999999999</v>
      </c>
      <c r="BV484" s="14">
        <v>88.5</v>
      </c>
      <c r="BW484" s="14">
        <v>87.75</v>
      </c>
      <c r="BX484" s="14">
        <v>86.697360000000003</v>
      </c>
      <c r="BY484" s="14">
        <v>84.842100000000002</v>
      </c>
      <c r="BZ484" s="14">
        <v>81.289469999999994</v>
      </c>
      <c r="CA484" s="14">
        <v>77.842100000000002</v>
      </c>
      <c r="CB484" s="14">
        <v>75.934209999999993</v>
      </c>
      <c r="CC484" s="14">
        <v>74.171049999999994</v>
      </c>
      <c r="CD484" s="14">
        <v>72.855260000000001</v>
      </c>
      <c r="CE484" s="14">
        <v>15537.53</v>
      </c>
      <c r="CF484" s="14">
        <v>13888.99</v>
      </c>
      <c r="CG484" s="14">
        <v>10891.17</v>
      </c>
      <c r="CH484" s="14">
        <v>9058.6460000000006</v>
      </c>
      <c r="CI484" s="14">
        <v>8415.7309999999998</v>
      </c>
      <c r="CJ484" s="14">
        <v>5230.2299999999996</v>
      </c>
      <c r="CK484" s="14">
        <v>3231.5329999999999</v>
      </c>
      <c r="CL484" s="14">
        <v>4264.9650000000001</v>
      </c>
      <c r="CM484" s="14">
        <v>8200.5220000000008</v>
      </c>
      <c r="CN484" s="14">
        <v>13415.7</v>
      </c>
      <c r="CO484" s="14">
        <v>20348.84</v>
      </c>
      <c r="CP484" s="14">
        <v>26240.66</v>
      </c>
      <c r="CQ484" s="14">
        <v>36820.06</v>
      </c>
      <c r="CR484" s="14">
        <v>40312.89</v>
      </c>
      <c r="CS484" s="14">
        <v>37439.89</v>
      </c>
      <c r="CT484" s="14">
        <v>25990.97</v>
      </c>
      <c r="CU484" s="14">
        <v>17933.669999999998</v>
      </c>
      <c r="CV484" s="14">
        <v>14352.96</v>
      </c>
      <c r="CW484" s="14">
        <v>12652.16</v>
      </c>
      <c r="CX484" s="14">
        <v>13138.24</v>
      </c>
      <c r="CY484" s="14">
        <v>13535.1</v>
      </c>
      <c r="CZ484" s="14">
        <v>13687.7</v>
      </c>
      <c r="DA484" s="14">
        <v>15503.62</v>
      </c>
      <c r="DB484" s="14">
        <v>15215.97</v>
      </c>
      <c r="DC484" s="14">
        <v>12703.4</v>
      </c>
      <c r="DD484" s="14">
        <v>16</v>
      </c>
      <c r="DE484" s="14">
        <v>19</v>
      </c>
      <c r="DF484" s="27">
        <f t="shared" ca="1" si="7"/>
        <v>822.93274999999903</v>
      </c>
      <c r="DG484" s="14">
        <v>0</v>
      </c>
      <c r="DH484" s="14"/>
      <c r="DI484" s="14"/>
      <c r="DJ484" s="14"/>
      <c r="DK484" s="14"/>
      <c r="DL484" s="14"/>
      <c r="DM484" s="14"/>
      <c r="DN484" s="14"/>
      <c r="DO484" s="14"/>
      <c r="DP484" s="14"/>
      <c r="DQ484" s="14"/>
      <c r="DR484" s="14"/>
      <c r="DS484" s="14"/>
      <c r="DT484" s="14"/>
      <c r="DU484" s="14"/>
      <c r="DV484" s="14"/>
      <c r="DW484" s="14"/>
      <c r="DX484" s="14"/>
      <c r="DY484" s="14"/>
      <c r="DZ484" s="14"/>
      <c r="EA484" s="14"/>
    </row>
    <row r="485" spans="1:131" x14ac:dyDescent="0.25">
      <c r="A485" s="14" t="s">
        <v>64</v>
      </c>
      <c r="B485" s="14" t="s">
        <v>63</v>
      </c>
      <c r="C485" s="14" t="s">
        <v>63</v>
      </c>
      <c r="D485" s="14" t="s">
        <v>63</v>
      </c>
      <c r="E485" s="14" t="s">
        <v>108</v>
      </c>
      <c r="F485" s="14" t="s">
        <v>63</v>
      </c>
      <c r="G485" s="14" t="s">
        <v>192</v>
      </c>
      <c r="H485" s="1">
        <v>42243</v>
      </c>
      <c r="I485" s="14">
        <v>5658.415</v>
      </c>
      <c r="J485" s="14">
        <v>4927.6909999999998</v>
      </c>
      <c r="K485" s="14">
        <v>4502.6779999999999</v>
      </c>
      <c r="L485" s="14">
        <v>4883.2910000000002</v>
      </c>
      <c r="M485" s="14">
        <v>5575.1760000000004</v>
      </c>
      <c r="N485" s="14">
        <v>5976.4340000000002</v>
      </c>
      <c r="O485" s="14">
        <v>6118.2420000000002</v>
      </c>
      <c r="P485" s="14">
        <v>6120.4719999999998</v>
      </c>
      <c r="Q485" s="14">
        <v>7035.5510000000004</v>
      </c>
      <c r="R485" s="14">
        <v>7273.9870000000001</v>
      </c>
      <c r="S485" s="14">
        <v>7816.1130000000003</v>
      </c>
      <c r="T485" s="14">
        <v>8185.326</v>
      </c>
      <c r="U485" s="14">
        <v>7852.5069999999996</v>
      </c>
      <c r="V485" s="14">
        <v>7549.4989999999998</v>
      </c>
      <c r="W485" s="14">
        <v>7470.2160000000003</v>
      </c>
      <c r="X485" s="14">
        <v>6010.1130000000003</v>
      </c>
      <c r="Y485" s="14">
        <v>6151.9120000000003</v>
      </c>
      <c r="Z485" s="14">
        <v>6878.0379999999996</v>
      </c>
      <c r="AA485" s="14">
        <v>7578.0349999999999</v>
      </c>
      <c r="AB485" s="14">
        <v>8818.402</v>
      </c>
      <c r="AC485" s="14">
        <v>8567.0130000000008</v>
      </c>
      <c r="AD485" s="14">
        <v>8153.9260000000004</v>
      </c>
      <c r="AE485" s="14">
        <v>7095.9830000000002</v>
      </c>
      <c r="AF485" s="14">
        <v>6614.8689999999997</v>
      </c>
      <c r="AG485" s="14">
        <v>6654.5249999999996</v>
      </c>
      <c r="AH485" s="14">
        <v>5606.4160000000002</v>
      </c>
      <c r="AI485" s="14">
        <v>4836.527</v>
      </c>
      <c r="AJ485" s="14">
        <v>4557.3090000000002</v>
      </c>
      <c r="AK485" s="14">
        <v>5068.9620000000004</v>
      </c>
      <c r="AL485" s="14">
        <v>5558.8890000000001</v>
      </c>
      <c r="AM485" s="14">
        <v>5922.5950000000003</v>
      </c>
      <c r="AN485" s="14">
        <v>6103.009</v>
      </c>
      <c r="AO485" s="14">
        <v>6204.7759999999998</v>
      </c>
      <c r="AP485" s="14">
        <v>6905.4740000000002</v>
      </c>
      <c r="AQ485" s="14">
        <v>7297.2280000000001</v>
      </c>
      <c r="AR485" s="14">
        <v>7931.5649999999996</v>
      </c>
      <c r="AS485" s="14">
        <v>8252.5360000000001</v>
      </c>
      <c r="AT485" s="14">
        <v>7951.0889999999999</v>
      </c>
      <c r="AU485" s="14">
        <v>7586.9620000000004</v>
      </c>
      <c r="AV485" s="14">
        <v>7624.0230000000001</v>
      </c>
      <c r="AW485" s="14">
        <v>7489.134</v>
      </c>
      <c r="AX485" s="14">
        <v>7400.4750000000004</v>
      </c>
      <c r="AY485" s="14">
        <v>8097.6610000000001</v>
      </c>
      <c r="AZ485" s="14">
        <v>8403.4629999999997</v>
      </c>
      <c r="BA485" s="14">
        <v>8801.8250000000007</v>
      </c>
      <c r="BB485" s="14">
        <v>8702.6319999999996</v>
      </c>
      <c r="BC485" s="14">
        <v>8279.6200000000008</v>
      </c>
      <c r="BD485" s="14">
        <v>7341.5829999999996</v>
      </c>
      <c r="BE485" s="14">
        <v>6817.1049999999996</v>
      </c>
      <c r="BF485" s="14">
        <v>7863.6440000000002</v>
      </c>
      <c r="BG485" s="14">
        <v>71.644739999999999</v>
      </c>
      <c r="BH485" s="14">
        <v>70.11842</v>
      </c>
      <c r="BI485" s="14">
        <v>69.289469999999994</v>
      </c>
      <c r="BJ485" s="14">
        <v>68.105260000000001</v>
      </c>
      <c r="BK485" s="14">
        <v>67.039469999999994</v>
      </c>
      <c r="BL485" s="14">
        <v>66.026309999999995</v>
      </c>
      <c r="BM485" s="14">
        <v>65.61842</v>
      </c>
      <c r="BN485" s="14">
        <v>68.026309999999995</v>
      </c>
      <c r="BO485" s="14">
        <v>71.986840000000001</v>
      </c>
      <c r="BP485" s="14">
        <v>75.789469999999994</v>
      </c>
      <c r="BQ485" s="14">
        <v>80.184209999999993</v>
      </c>
      <c r="BR485" s="14">
        <v>84.513159999999999</v>
      </c>
      <c r="BS485" s="14">
        <v>87.86842</v>
      </c>
      <c r="BT485" s="14">
        <v>90.276309999999995</v>
      </c>
      <c r="BU485" s="14">
        <v>92.394739999999999</v>
      </c>
      <c r="BV485" s="14">
        <v>92.592100000000002</v>
      </c>
      <c r="BW485" s="14">
        <v>91.342100000000002</v>
      </c>
      <c r="BX485" s="14">
        <v>89.328950000000006</v>
      </c>
      <c r="BY485" s="14">
        <v>86.36842</v>
      </c>
      <c r="BZ485" s="14">
        <v>83.236840000000001</v>
      </c>
      <c r="CA485" s="14">
        <v>80.460530000000006</v>
      </c>
      <c r="CB485" s="14">
        <v>78.894739999999999</v>
      </c>
      <c r="CC485" s="14">
        <v>77.105260000000001</v>
      </c>
      <c r="CD485" s="14">
        <v>75.36842</v>
      </c>
      <c r="CE485" s="14">
        <v>14886.01</v>
      </c>
      <c r="CF485" s="14">
        <v>12756.64</v>
      </c>
      <c r="CG485" s="14">
        <v>10177.98</v>
      </c>
      <c r="CH485" s="14">
        <v>9773.5509999999995</v>
      </c>
      <c r="CI485" s="14">
        <v>9787.57</v>
      </c>
      <c r="CJ485" s="14">
        <v>5986.375</v>
      </c>
      <c r="CK485" s="14">
        <v>3703.8139999999999</v>
      </c>
      <c r="CL485" s="14">
        <v>5287.4369999999999</v>
      </c>
      <c r="CM485" s="14">
        <v>10448.530000000001</v>
      </c>
      <c r="CN485" s="14">
        <v>15510.14</v>
      </c>
      <c r="CO485" s="14">
        <v>19597.650000000001</v>
      </c>
      <c r="CP485" s="14">
        <v>28791.79</v>
      </c>
      <c r="CQ485" s="14">
        <v>43274.18</v>
      </c>
      <c r="CR485" s="14">
        <v>43923.23</v>
      </c>
      <c r="CS485" s="14">
        <v>39932.620000000003</v>
      </c>
      <c r="CT485" s="14">
        <v>26082.23</v>
      </c>
      <c r="CU485" s="14">
        <v>18156.009999999998</v>
      </c>
      <c r="CV485" s="14">
        <v>19196.240000000002</v>
      </c>
      <c r="CW485" s="14">
        <v>21485.3</v>
      </c>
      <c r="CX485" s="14">
        <v>27068.240000000002</v>
      </c>
      <c r="CY485" s="14">
        <v>37493.68</v>
      </c>
      <c r="CZ485" s="14">
        <v>16016.48</v>
      </c>
      <c r="DA485" s="14">
        <v>14505.4</v>
      </c>
      <c r="DB485" s="14">
        <v>12992.09</v>
      </c>
      <c r="DC485" s="14">
        <v>13523.3</v>
      </c>
      <c r="DD485" s="14">
        <v>16</v>
      </c>
      <c r="DE485" s="14">
        <v>19</v>
      </c>
      <c r="DF485" s="27">
        <f t="shared" ca="1" si="7"/>
        <v>998.29874999999902</v>
      </c>
      <c r="DG485" s="14">
        <v>0</v>
      </c>
      <c r="DH485" s="14"/>
      <c r="DI485" s="14"/>
      <c r="DJ485" s="14"/>
      <c r="DK485" s="14"/>
      <c r="DL485" s="14"/>
      <c r="DM485" s="14"/>
      <c r="DN485" s="14"/>
      <c r="DO485" s="14"/>
      <c r="DP485" s="14"/>
      <c r="DQ485" s="14"/>
      <c r="DR485" s="14"/>
      <c r="DS485" s="14"/>
      <c r="DT485" s="14"/>
      <c r="DU485" s="14"/>
      <c r="DV485" s="14"/>
      <c r="DW485" s="14"/>
      <c r="DX485" s="14"/>
      <c r="DY485" s="14"/>
      <c r="DZ485" s="14"/>
      <c r="EA485" s="14"/>
    </row>
    <row r="486" spans="1:131" x14ac:dyDescent="0.25">
      <c r="A486" s="14" t="s">
        <v>64</v>
      </c>
      <c r="B486" s="14" t="s">
        <v>63</v>
      </c>
      <c r="C486" s="14" t="s">
        <v>63</v>
      </c>
      <c r="D486" s="14" t="s">
        <v>63</v>
      </c>
      <c r="E486" s="14" t="s">
        <v>108</v>
      </c>
      <c r="F486" s="14" t="s">
        <v>63</v>
      </c>
      <c r="G486" s="14" t="s">
        <v>192</v>
      </c>
      <c r="H486" s="1">
        <v>42256</v>
      </c>
      <c r="I486" s="14">
        <v>5666.3789999999999</v>
      </c>
      <c r="J486" s="14">
        <v>4939.4040000000005</v>
      </c>
      <c r="K486" s="14">
        <v>4623.7299999999996</v>
      </c>
      <c r="L486" s="14">
        <v>4717.6059999999998</v>
      </c>
      <c r="M486" s="14">
        <v>5347.2460000000001</v>
      </c>
      <c r="N486" s="14">
        <v>5730.6769999999997</v>
      </c>
      <c r="O486" s="14">
        <v>5786.9669999999996</v>
      </c>
      <c r="P486" s="14">
        <v>5638.8649999999998</v>
      </c>
      <c r="Q486" s="14">
        <v>6184.2730000000001</v>
      </c>
      <c r="R486" s="14">
        <v>6845.6369999999997</v>
      </c>
      <c r="S486" s="14">
        <v>7262.2809999999999</v>
      </c>
      <c r="T486" s="14">
        <v>7834.7049999999999</v>
      </c>
      <c r="U486" s="14">
        <v>7650.0820000000003</v>
      </c>
      <c r="V486" s="14">
        <v>7194.7860000000001</v>
      </c>
      <c r="W486" s="14">
        <v>7166.1819999999998</v>
      </c>
      <c r="X486" s="14">
        <v>5819.9979999999996</v>
      </c>
      <c r="Y486" s="14">
        <v>6525.0780000000004</v>
      </c>
      <c r="Z486" s="14">
        <v>6676.1009999999997</v>
      </c>
      <c r="AA486" s="14">
        <v>7355.585</v>
      </c>
      <c r="AB486" s="14">
        <v>9087.8790000000008</v>
      </c>
      <c r="AC486" s="14">
        <v>8629.32</v>
      </c>
      <c r="AD486" s="14">
        <v>7939.01</v>
      </c>
      <c r="AE486" s="14">
        <v>7091.6620000000003</v>
      </c>
      <c r="AF486" s="14">
        <v>6533.61</v>
      </c>
      <c r="AG486" s="14">
        <v>6594.1909999999998</v>
      </c>
      <c r="AH486" s="14">
        <v>5452.1350000000002</v>
      </c>
      <c r="AI486" s="14">
        <v>4684.5029999999997</v>
      </c>
      <c r="AJ486" s="14">
        <v>4586.6409999999996</v>
      </c>
      <c r="AK486" s="14">
        <v>4859.7740000000003</v>
      </c>
      <c r="AL486" s="14">
        <v>5293.9589999999998</v>
      </c>
      <c r="AM486" s="14">
        <v>5691.1109999999999</v>
      </c>
      <c r="AN486" s="14">
        <v>5794.9229999999998</v>
      </c>
      <c r="AO486" s="14">
        <v>5700.6769999999997</v>
      </c>
      <c r="AP486" s="14">
        <v>6076.9939999999997</v>
      </c>
      <c r="AQ486" s="14">
        <v>7078.3</v>
      </c>
      <c r="AR486" s="14">
        <v>7498.8779999999997</v>
      </c>
      <c r="AS486" s="14">
        <v>8017.5609999999997</v>
      </c>
      <c r="AT486" s="14">
        <v>7771.1450000000004</v>
      </c>
      <c r="AU486" s="14">
        <v>7338.6229999999996</v>
      </c>
      <c r="AV486" s="14">
        <v>7331.64</v>
      </c>
      <c r="AW486" s="14">
        <v>7454.8720000000003</v>
      </c>
      <c r="AX486" s="14">
        <v>7779.1930000000002</v>
      </c>
      <c r="AY486" s="14">
        <v>7974.1639999999998</v>
      </c>
      <c r="AZ486" s="14">
        <v>8377.1869999999999</v>
      </c>
      <c r="BA486" s="14">
        <v>8870.1409999999996</v>
      </c>
      <c r="BB486" s="14">
        <v>8792.5079999999998</v>
      </c>
      <c r="BC486" s="14">
        <v>8141.3230000000003</v>
      </c>
      <c r="BD486" s="14">
        <v>7280.7070000000003</v>
      </c>
      <c r="BE486" s="14">
        <v>6693.1779999999999</v>
      </c>
      <c r="BF486" s="14">
        <v>7893.3440000000001</v>
      </c>
      <c r="BG486" s="14">
        <v>73.157899999999998</v>
      </c>
      <c r="BH486" s="14">
        <v>71.460530000000006</v>
      </c>
      <c r="BI486" s="14">
        <v>69.763159999999999</v>
      </c>
      <c r="BJ486" s="14">
        <v>68.697360000000003</v>
      </c>
      <c r="BK486" s="14">
        <v>67.276309999999995</v>
      </c>
      <c r="BL486" s="14">
        <v>66.460530000000006</v>
      </c>
      <c r="BM486" s="14">
        <v>66.052639999999997</v>
      </c>
      <c r="BN486" s="14">
        <v>68.289469999999994</v>
      </c>
      <c r="BO486" s="14">
        <v>73.434209999999993</v>
      </c>
      <c r="BP486" s="14">
        <v>77.947360000000003</v>
      </c>
      <c r="BQ486" s="14">
        <v>83.026309999999995</v>
      </c>
      <c r="BR486" s="14">
        <v>87.052639999999997</v>
      </c>
      <c r="BS486" s="14">
        <v>90.078950000000006</v>
      </c>
      <c r="BT486" s="14">
        <v>93.13158</v>
      </c>
      <c r="BU486" s="14">
        <v>94.855260000000001</v>
      </c>
      <c r="BV486" s="14">
        <v>95.907899999999998</v>
      </c>
      <c r="BW486" s="14">
        <v>95.605260000000001</v>
      </c>
      <c r="BX486" s="14">
        <v>93.907899999999998</v>
      </c>
      <c r="BY486" s="14">
        <v>91.197360000000003</v>
      </c>
      <c r="BZ486" s="14">
        <v>86.184209999999993</v>
      </c>
      <c r="CA486" s="14">
        <v>82.013159999999999</v>
      </c>
      <c r="CB486" s="14">
        <v>79.092100000000002</v>
      </c>
      <c r="CC486" s="14">
        <v>76.776309999999995</v>
      </c>
      <c r="CD486" s="14">
        <v>75.039469999999994</v>
      </c>
      <c r="CE486" s="14">
        <v>17540.8</v>
      </c>
      <c r="CF486" s="14">
        <v>30616.01</v>
      </c>
      <c r="CG486" s="14">
        <v>19096.18</v>
      </c>
      <c r="CH486" s="14">
        <v>13584.06</v>
      </c>
      <c r="CI486" s="14">
        <v>11778.59</v>
      </c>
      <c r="CJ486" s="14">
        <v>6412.9009999999998</v>
      </c>
      <c r="CK486" s="14">
        <v>4208.1970000000001</v>
      </c>
      <c r="CL486" s="14">
        <v>6343.7280000000001</v>
      </c>
      <c r="CM486" s="14">
        <v>18766.97</v>
      </c>
      <c r="CN486" s="14">
        <v>20069.599999999999</v>
      </c>
      <c r="CO486" s="14">
        <v>25200.17</v>
      </c>
      <c r="CP486" s="14">
        <v>33929.01</v>
      </c>
      <c r="CQ486" s="14">
        <v>44749.48</v>
      </c>
      <c r="CR486" s="14">
        <v>46437.58</v>
      </c>
      <c r="CS486" s="14">
        <v>42559.86</v>
      </c>
      <c r="CT486" s="14">
        <v>29196.14</v>
      </c>
      <c r="CU486" s="14">
        <v>20542.52</v>
      </c>
      <c r="CV486" s="14">
        <v>16909.080000000002</v>
      </c>
      <c r="CW486" s="14">
        <v>16680.66</v>
      </c>
      <c r="CX486" s="14">
        <v>16513.13</v>
      </c>
      <c r="CY486" s="14">
        <v>16640.310000000001</v>
      </c>
      <c r="CZ486" s="14">
        <v>23027.360000000001</v>
      </c>
      <c r="DA486" s="14">
        <v>26976.37</v>
      </c>
      <c r="DB486" s="14">
        <v>24340.48</v>
      </c>
      <c r="DC486" s="14">
        <v>14819.68</v>
      </c>
      <c r="DD486" s="14">
        <v>16</v>
      </c>
      <c r="DE486" s="14">
        <v>19</v>
      </c>
      <c r="DF486" s="27">
        <f t="shared" ca="1" si="7"/>
        <v>1040.7767500000009</v>
      </c>
      <c r="DG486" s="14">
        <v>0</v>
      </c>
      <c r="DH486" s="14"/>
      <c r="DI486" s="14"/>
      <c r="DJ486" s="14"/>
      <c r="DK486" s="14"/>
      <c r="DL486" s="14"/>
      <c r="DM486" s="14"/>
      <c r="DN486" s="14"/>
      <c r="DO486" s="14"/>
      <c r="DP486" s="14"/>
      <c r="DQ486" s="14"/>
      <c r="DR486" s="14"/>
      <c r="DS486" s="14"/>
      <c r="DT486" s="14"/>
      <c r="DU486" s="14"/>
      <c r="DV486" s="14"/>
      <c r="DW486" s="14"/>
      <c r="DX486" s="14"/>
      <c r="DY486" s="14"/>
      <c r="DZ486" s="14"/>
      <c r="EA486" s="14"/>
    </row>
    <row r="487" spans="1:131" x14ac:dyDescent="0.25">
      <c r="A487" s="14" t="s">
        <v>64</v>
      </c>
      <c r="B487" s="14" t="s">
        <v>63</v>
      </c>
      <c r="C487" s="14" t="s">
        <v>63</v>
      </c>
      <c r="D487" s="14" t="s">
        <v>63</v>
      </c>
      <c r="E487" s="14" t="s">
        <v>108</v>
      </c>
      <c r="F487" s="14" t="s">
        <v>63</v>
      </c>
      <c r="G487" s="14" t="s">
        <v>192</v>
      </c>
      <c r="H487" s="1">
        <v>42257</v>
      </c>
      <c r="I487" s="14">
        <v>5630.5770000000002</v>
      </c>
      <c r="J487" s="14">
        <v>5011.902</v>
      </c>
      <c r="K487" s="14">
        <v>4676.7269999999999</v>
      </c>
      <c r="L487" s="14">
        <v>4968.3379999999997</v>
      </c>
      <c r="M487" s="14">
        <v>5721.433</v>
      </c>
      <c r="N487" s="14">
        <v>5957.3289999999997</v>
      </c>
      <c r="O487" s="14">
        <v>6119.9539999999997</v>
      </c>
      <c r="P487" s="14">
        <v>6284.74</v>
      </c>
      <c r="Q487" s="14">
        <v>7079.8869999999997</v>
      </c>
      <c r="R487" s="14">
        <v>7396.63</v>
      </c>
      <c r="S487" s="14">
        <v>7646.0659999999998</v>
      </c>
      <c r="T487" s="14">
        <v>7796.9459999999999</v>
      </c>
      <c r="U487" s="14">
        <v>7269.3389999999999</v>
      </c>
      <c r="V487" s="14">
        <v>7136.9579999999996</v>
      </c>
      <c r="W487" s="14">
        <v>7224.0230000000001</v>
      </c>
      <c r="X487" s="14">
        <v>5746.59</v>
      </c>
      <c r="Y487" s="14">
        <v>6521.64</v>
      </c>
      <c r="Z487" s="14">
        <v>6814.6289999999999</v>
      </c>
      <c r="AA487" s="14">
        <v>7319.7269999999999</v>
      </c>
      <c r="AB487" s="14">
        <v>8527.5429999999997</v>
      </c>
      <c r="AC487" s="14">
        <v>8181.5219999999999</v>
      </c>
      <c r="AD487" s="14">
        <v>7675.6559999999999</v>
      </c>
      <c r="AE487" s="14">
        <v>6702.9129999999996</v>
      </c>
      <c r="AF487" s="14">
        <v>6313.1689999999999</v>
      </c>
      <c r="AG487" s="14">
        <v>6600.6459999999997</v>
      </c>
      <c r="AH487" s="14">
        <v>5463.8950000000004</v>
      </c>
      <c r="AI487" s="14">
        <v>4841.6469999999999</v>
      </c>
      <c r="AJ487" s="14">
        <v>4729.5479999999998</v>
      </c>
      <c r="AK487" s="14">
        <v>5231.1229999999996</v>
      </c>
      <c r="AL487" s="14">
        <v>5790.42</v>
      </c>
      <c r="AM487" s="14">
        <v>5994.1710000000003</v>
      </c>
      <c r="AN487" s="14">
        <v>6173.8959999999997</v>
      </c>
      <c r="AO487" s="14">
        <v>6350.1660000000002</v>
      </c>
      <c r="AP487" s="14">
        <v>6984.384</v>
      </c>
      <c r="AQ487" s="14">
        <v>7548.2709999999997</v>
      </c>
      <c r="AR487" s="14">
        <v>7829.4449999999997</v>
      </c>
      <c r="AS487" s="14">
        <v>7997.7240000000002</v>
      </c>
      <c r="AT487" s="14">
        <v>7306.7610000000004</v>
      </c>
      <c r="AU487" s="14">
        <v>7329.0649999999996</v>
      </c>
      <c r="AV487" s="14">
        <v>7518.7139999999999</v>
      </c>
      <c r="AW487" s="14">
        <v>7452.2950000000001</v>
      </c>
      <c r="AX487" s="14">
        <v>7703.8180000000002</v>
      </c>
      <c r="AY487" s="14">
        <v>7968.4840000000004</v>
      </c>
      <c r="AZ487" s="14">
        <v>8254.1119999999992</v>
      </c>
      <c r="BA487" s="14">
        <v>8391.1460000000006</v>
      </c>
      <c r="BB487" s="14">
        <v>8282.8439999999991</v>
      </c>
      <c r="BC487" s="14">
        <v>7784.05</v>
      </c>
      <c r="BD487" s="14">
        <v>6850.0510000000004</v>
      </c>
      <c r="BE487" s="14">
        <v>6435.027</v>
      </c>
      <c r="BF487" s="14">
        <v>7821.4160000000002</v>
      </c>
      <c r="BG487" s="14">
        <v>73.565790000000007</v>
      </c>
      <c r="BH487" s="14">
        <v>72.078950000000006</v>
      </c>
      <c r="BI487" s="14">
        <v>70.828950000000006</v>
      </c>
      <c r="BJ487" s="14">
        <v>69.236840000000001</v>
      </c>
      <c r="BK487" s="14">
        <v>68.36842</v>
      </c>
      <c r="BL487" s="14">
        <v>67.671049999999994</v>
      </c>
      <c r="BM487" s="14">
        <v>67.039469999999994</v>
      </c>
      <c r="BN487" s="14">
        <v>68.11842</v>
      </c>
      <c r="BO487" s="14">
        <v>71.973690000000005</v>
      </c>
      <c r="BP487" s="14">
        <v>76.842100000000002</v>
      </c>
      <c r="BQ487" s="14">
        <v>81.421049999999994</v>
      </c>
      <c r="BR487" s="14">
        <v>85.684209999999993</v>
      </c>
      <c r="BS487" s="14">
        <v>89.434209999999993</v>
      </c>
      <c r="BT487" s="14">
        <v>92.763159999999999</v>
      </c>
      <c r="BU487" s="14">
        <v>94.302639999999997</v>
      </c>
      <c r="BV487" s="14">
        <v>94.223690000000005</v>
      </c>
      <c r="BW487" s="14">
        <v>94.210530000000006</v>
      </c>
      <c r="BX487" s="14">
        <v>92.723690000000005</v>
      </c>
      <c r="BY487" s="14">
        <v>89.473690000000005</v>
      </c>
      <c r="BZ487" s="14">
        <v>84.88158</v>
      </c>
      <c r="CA487" s="14">
        <v>81.197360000000003</v>
      </c>
      <c r="CB487" s="14">
        <v>78.355260000000001</v>
      </c>
      <c r="CC487" s="14">
        <v>76</v>
      </c>
      <c r="CD487" s="14">
        <v>74.302639999999997</v>
      </c>
      <c r="CE487" s="14">
        <v>23389.59</v>
      </c>
      <c r="CF487" s="14">
        <v>27009.26</v>
      </c>
      <c r="CG487" s="14">
        <v>17006.59</v>
      </c>
      <c r="CH487" s="14">
        <v>13214.26</v>
      </c>
      <c r="CI487" s="14">
        <v>12634.66</v>
      </c>
      <c r="CJ487" s="14">
        <v>9056.5390000000007</v>
      </c>
      <c r="CK487" s="14">
        <v>5122.848</v>
      </c>
      <c r="CL487" s="14">
        <v>5848.0709999999999</v>
      </c>
      <c r="CM487" s="14">
        <v>10553.77</v>
      </c>
      <c r="CN487" s="14">
        <v>13684.75</v>
      </c>
      <c r="CO487" s="14">
        <v>21412.34</v>
      </c>
      <c r="CP487" s="14">
        <v>32816.57</v>
      </c>
      <c r="CQ487" s="14">
        <v>45532.02</v>
      </c>
      <c r="CR487" s="14">
        <v>47089.87</v>
      </c>
      <c r="CS487" s="14">
        <v>43647.92</v>
      </c>
      <c r="CT487" s="14">
        <v>31542.71</v>
      </c>
      <c r="CU487" s="14">
        <v>21236.74</v>
      </c>
      <c r="CV487" s="14">
        <v>16031</v>
      </c>
      <c r="CW487" s="14">
        <v>13811.58</v>
      </c>
      <c r="CX487" s="14">
        <v>14443.67</v>
      </c>
      <c r="CY487" s="14">
        <v>14899.84</v>
      </c>
      <c r="CZ487" s="14">
        <v>15365.63</v>
      </c>
      <c r="DA487" s="14">
        <v>16730.93</v>
      </c>
      <c r="DB487" s="14">
        <v>18490.38</v>
      </c>
      <c r="DC487" s="14">
        <v>14246.65</v>
      </c>
      <c r="DD487" s="14">
        <v>16</v>
      </c>
      <c r="DE487" s="14">
        <v>19</v>
      </c>
      <c r="DF487" s="27">
        <f t="shared" ca="1" si="7"/>
        <v>1060.1812500000005</v>
      </c>
      <c r="DG487" s="14">
        <v>0</v>
      </c>
      <c r="DH487" s="14"/>
      <c r="DI487" s="14"/>
      <c r="DJ487" s="14"/>
      <c r="DK487" s="14"/>
      <c r="DL487" s="14"/>
      <c r="DM487" s="14"/>
      <c r="DN487" s="14"/>
      <c r="DO487" s="14"/>
      <c r="DP487" s="14"/>
      <c r="DQ487" s="14"/>
      <c r="DR487" s="14"/>
      <c r="DS487" s="14"/>
      <c r="DT487" s="14"/>
      <c r="DU487" s="14"/>
      <c r="DV487" s="14"/>
      <c r="DW487" s="14"/>
      <c r="DX487" s="14"/>
      <c r="DY487" s="14"/>
      <c r="DZ487" s="14"/>
      <c r="EA487" s="14"/>
    </row>
    <row r="488" spans="1:131" x14ac:dyDescent="0.25">
      <c r="A488" s="14" t="s">
        <v>64</v>
      </c>
      <c r="B488" s="14" t="s">
        <v>63</v>
      </c>
      <c r="C488" s="14" t="s">
        <v>63</v>
      </c>
      <c r="D488" s="14" t="s">
        <v>63</v>
      </c>
      <c r="E488" s="14" t="s">
        <v>108</v>
      </c>
      <c r="F488" s="14" t="s">
        <v>63</v>
      </c>
      <c r="G488" s="14" t="s">
        <v>192</v>
      </c>
      <c r="H488" s="1">
        <v>42258</v>
      </c>
      <c r="I488" s="14">
        <v>5657.0950000000003</v>
      </c>
      <c r="J488" s="14">
        <v>5009.3680000000004</v>
      </c>
      <c r="K488" s="14">
        <v>4706.92</v>
      </c>
      <c r="L488" s="14">
        <v>4454.6109999999999</v>
      </c>
      <c r="M488" s="14">
        <v>5045.5259999999998</v>
      </c>
      <c r="N488" s="14">
        <v>5467.2960000000003</v>
      </c>
      <c r="O488" s="14">
        <v>5744.3760000000002</v>
      </c>
      <c r="P488" s="14">
        <v>5813.9719999999998</v>
      </c>
      <c r="Q488" s="14">
        <v>6313.8620000000001</v>
      </c>
      <c r="R488" s="14">
        <v>7029.4040000000005</v>
      </c>
      <c r="S488" s="14">
        <v>7466.1620000000003</v>
      </c>
      <c r="T488" s="14">
        <v>8142.6840000000002</v>
      </c>
      <c r="U488" s="14">
        <v>8161.8149999999996</v>
      </c>
      <c r="V488" s="14">
        <v>8015.7619999999997</v>
      </c>
      <c r="W488" s="14">
        <v>7400.8810000000003</v>
      </c>
      <c r="X488" s="14">
        <v>6279.2929999999997</v>
      </c>
      <c r="Y488" s="14">
        <v>6807.5540000000001</v>
      </c>
      <c r="Z488" s="14">
        <v>7184.8649999999998</v>
      </c>
      <c r="AA488" s="14">
        <v>7447.1189999999997</v>
      </c>
      <c r="AB488" s="14">
        <v>8501.7129999999997</v>
      </c>
      <c r="AC488" s="14">
        <v>8125.0870000000004</v>
      </c>
      <c r="AD488" s="14">
        <v>7793.6220000000003</v>
      </c>
      <c r="AE488" s="14">
        <v>7335.7520000000004</v>
      </c>
      <c r="AF488" s="14">
        <v>6502.3549999999996</v>
      </c>
      <c r="AG488" s="14">
        <v>6929.7079999999996</v>
      </c>
      <c r="AH488" s="14">
        <v>5684.7839999999997</v>
      </c>
      <c r="AI488" s="14">
        <v>4986.8819999999996</v>
      </c>
      <c r="AJ488" s="14">
        <v>4835.018</v>
      </c>
      <c r="AK488" s="14">
        <v>4740.8100000000004</v>
      </c>
      <c r="AL488" s="14">
        <v>5161.18</v>
      </c>
      <c r="AM488" s="14">
        <v>5393.7150000000001</v>
      </c>
      <c r="AN488" s="14">
        <v>5807.6790000000001</v>
      </c>
      <c r="AO488" s="14">
        <v>5873.05</v>
      </c>
      <c r="AP488" s="14">
        <v>6192.93</v>
      </c>
      <c r="AQ488" s="14">
        <v>7100.7060000000001</v>
      </c>
      <c r="AR488" s="14">
        <v>7643.0129999999999</v>
      </c>
      <c r="AS488" s="14">
        <v>8296.0390000000007</v>
      </c>
      <c r="AT488" s="14">
        <v>8155.9650000000001</v>
      </c>
      <c r="AU488" s="14">
        <v>8030.1390000000001</v>
      </c>
      <c r="AV488" s="14">
        <v>7338.2359999999999</v>
      </c>
      <c r="AW488" s="14">
        <v>7435.7730000000001</v>
      </c>
      <c r="AX488" s="14">
        <v>7750.2089999999998</v>
      </c>
      <c r="AY488" s="14">
        <v>8180.7179999999998</v>
      </c>
      <c r="AZ488" s="14">
        <v>8234.4169999999995</v>
      </c>
      <c r="BA488" s="14">
        <v>8379.6190000000006</v>
      </c>
      <c r="BB488" s="14">
        <v>8186.2740000000003</v>
      </c>
      <c r="BC488" s="14">
        <v>7838.9269999999997</v>
      </c>
      <c r="BD488" s="14">
        <v>7384.607</v>
      </c>
      <c r="BE488" s="14">
        <v>6593.6769999999997</v>
      </c>
      <c r="BF488" s="14">
        <v>7898.6949999999997</v>
      </c>
      <c r="BG488" s="14">
        <v>72.30556</v>
      </c>
      <c r="BH488" s="14">
        <v>71.208340000000007</v>
      </c>
      <c r="BI488" s="14">
        <v>69.888890000000004</v>
      </c>
      <c r="BJ488" s="14">
        <v>68.875</v>
      </c>
      <c r="BK488" s="14">
        <v>67.986109999999996</v>
      </c>
      <c r="BL488" s="14">
        <v>67.916659999999993</v>
      </c>
      <c r="BM488" s="14">
        <v>67.416659999999993</v>
      </c>
      <c r="BN488" s="14">
        <v>67.583340000000007</v>
      </c>
      <c r="BO488" s="14">
        <v>70.083340000000007</v>
      </c>
      <c r="BP488" s="14">
        <v>73.847219999999993</v>
      </c>
      <c r="BQ488" s="14">
        <v>77.777780000000007</v>
      </c>
      <c r="BR488" s="14">
        <v>81.06944</v>
      </c>
      <c r="BS488" s="14">
        <v>84.777780000000007</v>
      </c>
      <c r="BT488" s="14">
        <v>87.30556</v>
      </c>
      <c r="BU488" s="14">
        <v>88.763890000000004</v>
      </c>
      <c r="BV488" s="14">
        <v>90.486109999999996</v>
      </c>
      <c r="BW488" s="14">
        <v>90.263890000000004</v>
      </c>
      <c r="BX488" s="14">
        <v>88.972219999999993</v>
      </c>
      <c r="BY488" s="14">
        <v>85.5</v>
      </c>
      <c r="BZ488" s="14">
        <v>81.486109999999996</v>
      </c>
      <c r="CA488" s="14">
        <v>78.083340000000007</v>
      </c>
      <c r="CB488" s="14">
        <v>75.152780000000007</v>
      </c>
      <c r="CC488" s="14">
        <v>72.777780000000007</v>
      </c>
      <c r="CD488" s="14">
        <v>71.06944</v>
      </c>
      <c r="CE488" s="14">
        <v>32544.36</v>
      </c>
      <c r="CF488" s="14">
        <v>33583.07</v>
      </c>
      <c r="CG488" s="14">
        <v>38188.18</v>
      </c>
      <c r="CH488" s="14">
        <v>23182.76</v>
      </c>
      <c r="CI488" s="14">
        <v>13387.79</v>
      </c>
      <c r="CJ488" s="14">
        <v>12668.52</v>
      </c>
      <c r="CK488" s="14">
        <v>5677.7359999999999</v>
      </c>
      <c r="CL488" s="14">
        <v>5173.5370000000003</v>
      </c>
      <c r="CM488" s="14">
        <v>8943.4439999999995</v>
      </c>
      <c r="CN488" s="14">
        <v>17063.82</v>
      </c>
      <c r="CO488" s="14">
        <v>22773.32</v>
      </c>
      <c r="CP488" s="14">
        <v>29460.89</v>
      </c>
      <c r="CQ488" s="14">
        <v>43612.25</v>
      </c>
      <c r="CR488" s="14">
        <v>46093.68</v>
      </c>
      <c r="CS488" s="14">
        <v>43224.05</v>
      </c>
      <c r="CT488" s="14">
        <v>25969.95</v>
      </c>
      <c r="CU488" s="14">
        <v>17103.73</v>
      </c>
      <c r="CV488" s="14">
        <v>14868.29</v>
      </c>
      <c r="CW488" s="14">
        <v>11467.28</v>
      </c>
      <c r="CX488" s="14">
        <v>11301.27</v>
      </c>
      <c r="CY488" s="14">
        <v>11048.08</v>
      </c>
      <c r="CZ488" s="14">
        <v>10663.71</v>
      </c>
      <c r="DA488" s="14">
        <v>11223.33</v>
      </c>
      <c r="DB488" s="14">
        <v>10984.56</v>
      </c>
      <c r="DC488" s="14">
        <v>12279.45</v>
      </c>
      <c r="DD488" s="14">
        <v>16</v>
      </c>
      <c r="DE488" s="14">
        <v>19</v>
      </c>
      <c r="DF488" s="27">
        <f t="shared" ca="1" si="7"/>
        <v>746.5262500000008</v>
      </c>
      <c r="DG488" s="14">
        <v>0</v>
      </c>
      <c r="DH488" s="14"/>
      <c r="DI488" s="14"/>
      <c r="DJ488" s="14"/>
      <c r="DK488" s="14"/>
      <c r="DL488" s="14"/>
      <c r="DM488" s="14"/>
      <c r="DN488" s="14"/>
      <c r="DO488" s="14"/>
      <c r="DP488" s="14"/>
      <c r="DQ488" s="14"/>
      <c r="DR488" s="14"/>
      <c r="DS488" s="14"/>
      <c r="DT488" s="14"/>
      <c r="DU488" s="14"/>
      <c r="DV488" s="14"/>
      <c r="DW488" s="14"/>
      <c r="DX488" s="14"/>
      <c r="DY488" s="14"/>
      <c r="DZ488" s="14"/>
      <c r="EA488" s="14"/>
    </row>
    <row r="489" spans="1:131" x14ac:dyDescent="0.25">
      <c r="A489" s="14" t="s">
        <v>64</v>
      </c>
      <c r="B489" s="14" t="s">
        <v>63</v>
      </c>
      <c r="C489" s="14" t="s">
        <v>63</v>
      </c>
      <c r="D489" s="14" t="s">
        <v>63</v>
      </c>
      <c r="E489" s="14" t="s">
        <v>108</v>
      </c>
      <c r="F489" s="14" t="s">
        <v>63</v>
      </c>
      <c r="G489" s="14" t="s">
        <v>192</v>
      </c>
      <c r="H489" s="1" t="s">
        <v>181</v>
      </c>
      <c r="I489" s="14">
        <v>4270.6620000000003</v>
      </c>
      <c r="J489" s="14">
        <v>3785.7060000000001</v>
      </c>
      <c r="K489" s="14">
        <v>3479.605</v>
      </c>
      <c r="L489" s="14">
        <v>3588.067</v>
      </c>
      <c r="M489" s="14">
        <v>4252.8670000000002</v>
      </c>
      <c r="N489" s="14">
        <v>4543.24</v>
      </c>
      <c r="O489" s="14">
        <v>4722.6000000000004</v>
      </c>
      <c r="P489" s="14">
        <v>4817.6540000000005</v>
      </c>
      <c r="Q489" s="14">
        <v>5454.6040000000003</v>
      </c>
      <c r="R489" s="14">
        <v>5715.1</v>
      </c>
      <c r="S489" s="14">
        <v>6052.5590000000002</v>
      </c>
      <c r="T489" s="14">
        <v>6245.0940000000001</v>
      </c>
      <c r="U489" s="14">
        <v>6061.8239999999996</v>
      </c>
      <c r="V489" s="14">
        <v>5924.268</v>
      </c>
      <c r="W489" s="14">
        <v>5744.0460000000003</v>
      </c>
      <c r="X489" s="14">
        <v>4828.8469999999998</v>
      </c>
      <c r="Y489" s="14">
        <v>5017.7579999999998</v>
      </c>
      <c r="Z489" s="14">
        <v>5223.3280000000004</v>
      </c>
      <c r="AA489" s="14">
        <v>5597.2330000000002</v>
      </c>
      <c r="AB489" s="14">
        <v>6658.17</v>
      </c>
      <c r="AC489" s="14">
        <v>6481.1940000000004</v>
      </c>
      <c r="AD489" s="14">
        <v>6107.7470000000003</v>
      </c>
      <c r="AE489" s="14">
        <v>5383.2749999999996</v>
      </c>
      <c r="AF489" s="14">
        <v>4905.8450000000003</v>
      </c>
      <c r="AG489" s="14">
        <v>5166.7910000000002</v>
      </c>
      <c r="AH489" s="14">
        <v>4235.1480000000001</v>
      </c>
      <c r="AI489" s="14">
        <v>3706.7130000000002</v>
      </c>
      <c r="AJ489" s="14">
        <v>3522.674</v>
      </c>
      <c r="AK489" s="14">
        <v>3747.7809999999999</v>
      </c>
      <c r="AL489" s="14">
        <v>4274.2269999999999</v>
      </c>
      <c r="AM489" s="14">
        <v>4493.692</v>
      </c>
      <c r="AN489" s="14">
        <v>4721.4719999999998</v>
      </c>
      <c r="AO489" s="14">
        <v>4873.1239999999998</v>
      </c>
      <c r="AP489" s="14">
        <v>5374.4070000000002</v>
      </c>
      <c r="AQ489" s="14">
        <v>5818.4440000000004</v>
      </c>
      <c r="AR489" s="14">
        <v>6161.5720000000001</v>
      </c>
      <c r="AS489" s="14">
        <v>6282.1480000000001</v>
      </c>
      <c r="AT489" s="14">
        <v>6016.0309999999999</v>
      </c>
      <c r="AU489" s="14">
        <v>5892.3130000000001</v>
      </c>
      <c r="AV489" s="14">
        <v>5791.7879999999996</v>
      </c>
      <c r="AW489" s="14">
        <v>5864.9059999999999</v>
      </c>
      <c r="AX489" s="14">
        <v>5883.8010000000004</v>
      </c>
      <c r="AY489" s="14">
        <v>6071.9949999999999</v>
      </c>
      <c r="AZ489" s="14">
        <v>6322.915</v>
      </c>
      <c r="BA489" s="14">
        <v>6515.3919999999998</v>
      </c>
      <c r="BB489" s="14">
        <v>6491.3140000000003</v>
      </c>
      <c r="BC489" s="14">
        <v>6155.2169999999996</v>
      </c>
      <c r="BD489" s="14">
        <v>5524.1289999999999</v>
      </c>
      <c r="BE489" s="14">
        <v>5040.5039999999999</v>
      </c>
      <c r="BF489" s="14">
        <v>6037.308</v>
      </c>
      <c r="BG489" s="14">
        <v>72.383030000000005</v>
      </c>
      <c r="BH489" s="14">
        <v>70.989680000000007</v>
      </c>
      <c r="BI489" s="14">
        <v>69.599770000000007</v>
      </c>
      <c r="BJ489" s="14">
        <v>68.274230000000003</v>
      </c>
      <c r="BK489" s="14">
        <v>67.237219999999994</v>
      </c>
      <c r="BL489" s="14">
        <v>66.412080000000003</v>
      </c>
      <c r="BM489" s="14">
        <v>66.430070000000001</v>
      </c>
      <c r="BN489" s="14">
        <v>68.624160000000003</v>
      </c>
      <c r="BO489" s="14">
        <v>72.12294</v>
      </c>
      <c r="BP489" s="14">
        <v>75.890919999999994</v>
      </c>
      <c r="BQ489" s="14">
        <v>79.746989999999997</v>
      </c>
      <c r="BR489" s="14">
        <v>83.188940000000002</v>
      </c>
      <c r="BS489" s="14">
        <v>86.279859999999999</v>
      </c>
      <c r="BT489" s="14">
        <v>88.803619999999995</v>
      </c>
      <c r="BU489" s="14">
        <v>90.433019999999999</v>
      </c>
      <c r="BV489" s="14">
        <v>91.274280000000005</v>
      </c>
      <c r="BW489" s="14">
        <v>91.033779999999993</v>
      </c>
      <c r="BX489" s="14">
        <v>89.874960000000002</v>
      </c>
      <c r="BY489" s="14">
        <v>87.653490000000005</v>
      </c>
      <c r="BZ489" s="14">
        <v>84.046679999999995</v>
      </c>
      <c r="CA489" s="14">
        <v>80.027360000000002</v>
      </c>
      <c r="CB489" s="14">
        <v>77.197460000000007</v>
      </c>
      <c r="CC489" s="14">
        <v>74.925070000000005</v>
      </c>
      <c r="CD489" s="14">
        <v>73.37679</v>
      </c>
      <c r="CE489" s="14">
        <v>987.577</v>
      </c>
      <c r="CF489" s="14">
        <v>1066.2840000000001</v>
      </c>
      <c r="CG489" s="14">
        <v>901.29570000000001</v>
      </c>
      <c r="CH489" s="14">
        <v>723.45180000000005</v>
      </c>
      <c r="CI489" s="14">
        <v>708.73299999999995</v>
      </c>
      <c r="CJ489" s="14">
        <v>408.84339999999997</v>
      </c>
      <c r="CK489" s="14">
        <v>230.05869999999999</v>
      </c>
      <c r="CL489" s="14">
        <v>287.00700000000001</v>
      </c>
      <c r="CM489" s="14">
        <v>551.77449999999999</v>
      </c>
      <c r="CN489" s="14">
        <v>789.85609999999997</v>
      </c>
      <c r="CO489" s="14">
        <v>1135.45</v>
      </c>
      <c r="CP489" s="14">
        <v>1602.5340000000001</v>
      </c>
      <c r="CQ489" s="14">
        <v>2367.2539999999999</v>
      </c>
      <c r="CR489" s="14">
        <v>2471.1889999999999</v>
      </c>
      <c r="CS489" s="14">
        <v>2271.076</v>
      </c>
      <c r="CT489" s="14">
        <v>1549.9059999999999</v>
      </c>
      <c r="CU489" s="14">
        <v>1102.1759999999999</v>
      </c>
      <c r="CV489" s="14">
        <v>924.99249999999995</v>
      </c>
      <c r="CW489" s="14">
        <v>771.11040000000003</v>
      </c>
      <c r="CX489" s="14">
        <v>787.33130000000006</v>
      </c>
      <c r="CY489" s="14">
        <v>853.39829999999995</v>
      </c>
      <c r="CZ489" s="14">
        <v>817.23099999999999</v>
      </c>
      <c r="DA489" s="14">
        <v>861.27919999999995</v>
      </c>
      <c r="DB489" s="14">
        <v>842.28890000000001</v>
      </c>
      <c r="DC489" s="14">
        <v>788.23249999999996</v>
      </c>
      <c r="DD489" s="14">
        <v>16</v>
      </c>
      <c r="DE489" s="14">
        <v>19</v>
      </c>
      <c r="DF489" s="27">
        <f t="shared" ca="1" si="7"/>
        <v>736.33099999999922</v>
      </c>
      <c r="DG489" s="14">
        <v>0</v>
      </c>
      <c r="DH489" s="14"/>
      <c r="DI489" s="14"/>
      <c r="DJ489" s="14"/>
      <c r="DK489" s="14"/>
      <c r="DL489" s="14"/>
      <c r="DM489" s="14"/>
      <c r="DN489" s="14"/>
      <c r="DO489" s="14"/>
      <c r="DP489" s="14"/>
      <c r="DQ489" s="14"/>
      <c r="DR489" s="14"/>
      <c r="DS489" s="14"/>
      <c r="DT489" s="14"/>
      <c r="DU489" s="14"/>
      <c r="DV489" s="14"/>
      <c r="DW489" s="14"/>
      <c r="DX489" s="14"/>
      <c r="DY489" s="14"/>
      <c r="DZ489" s="14"/>
      <c r="EA489" s="14"/>
    </row>
    <row r="490" spans="1:131" x14ac:dyDescent="0.25">
      <c r="A490" s="14" t="s">
        <v>64</v>
      </c>
      <c r="B490" s="14" t="s">
        <v>63</v>
      </c>
      <c r="C490" s="14" t="s">
        <v>63</v>
      </c>
      <c r="D490" s="14" t="s">
        <v>107</v>
      </c>
      <c r="E490" s="14" t="s">
        <v>63</v>
      </c>
      <c r="F490" s="14" t="s">
        <v>63</v>
      </c>
      <c r="G490" s="14" t="s">
        <v>191</v>
      </c>
      <c r="H490" s="1">
        <v>42167</v>
      </c>
      <c r="I490" s="14">
        <v>60314.63</v>
      </c>
      <c r="J490" s="14">
        <v>59133.09</v>
      </c>
      <c r="K490" s="14">
        <v>57460.77</v>
      </c>
      <c r="L490" s="14">
        <v>57109.15</v>
      </c>
      <c r="M490" s="14">
        <v>58514.03</v>
      </c>
      <c r="N490" s="14">
        <v>62616.68</v>
      </c>
      <c r="O490" s="14">
        <v>66716.84</v>
      </c>
      <c r="P490" s="14">
        <v>69517.649999999994</v>
      </c>
      <c r="Q490" s="14">
        <v>71342.45</v>
      </c>
      <c r="R490" s="14">
        <v>73132.41</v>
      </c>
      <c r="S490" s="14">
        <v>75174.990000000005</v>
      </c>
      <c r="T490" s="14">
        <v>76210.929999999993</v>
      </c>
      <c r="U490" s="14">
        <v>77122.58</v>
      </c>
      <c r="V490" s="14">
        <v>77393.63</v>
      </c>
      <c r="W490" s="14">
        <v>71848.149999999994</v>
      </c>
      <c r="X490" s="14">
        <v>61228.68</v>
      </c>
      <c r="Y490" s="14">
        <v>60910.92</v>
      </c>
      <c r="Z490" s="14">
        <v>57135.35</v>
      </c>
      <c r="AA490" s="14">
        <v>55828.27</v>
      </c>
      <c r="AB490" s="14">
        <v>59908.24</v>
      </c>
      <c r="AC490" s="14">
        <v>63148.28</v>
      </c>
      <c r="AD490" s="14">
        <v>60792.1</v>
      </c>
      <c r="AE490" s="14">
        <v>57595.96</v>
      </c>
      <c r="AF490" s="14">
        <v>55104.32</v>
      </c>
      <c r="AG490" s="14">
        <v>58775.8</v>
      </c>
      <c r="AH490" s="14">
        <v>60123.34</v>
      </c>
      <c r="AI490" s="14">
        <v>58849.2</v>
      </c>
      <c r="AJ490" s="14">
        <v>57495.92</v>
      </c>
      <c r="AK490" s="14">
        <v>57668.79</v>
      </c>
      <c r="AL490" s="14">
        <v>59102.6</v>
      </c>
      <c r="AM490" s="14">
        <v>62668</v>
      </c>
      <c r="AN490" s="14">
        <v>66619.27</v>
      </c>
      <c r="AO490" s="14">
        <v>69518.289999999994</v>
      </c>
      <c r="AP490" s="14">
        <v>71387.199999999997</v>
      </c>
      <c r="AQ490" s="14">
        <v>72530.53</v>
      </c>
      <c r="AR490" s="14">
        <v>73905.25</v>
      </c>
      <c r="AS490" s="14">
        <v>75920.08</v>
      </c>
      <c r="AT490" s="14">
        <v>76632.800000000003</v>
      </c>
      <c r="AU490" s="14">
        <v>78011.31</v>
      </c>
      <c r="AV490" s="14">
        <v>75722.42</v>
      </c>
      <c r="AW490" s="14">
        <v>73706.080000000002</v>
      </c>
      <c r="AX490" s="14">
        <v>72854.679999999993</v>
      </c>
      <c r="AY490" s="14">
        <v>68922.100000000006</v>
      </c>
      <c r="AZ490" s="14">
        <v>65948.509999999995</v>
      </c>
      <c r="BA490" s="14">
        <v>62437.760000000002</v>
      </c>
      <c r="BB490" s="14">
        <v>63223.51</v>
      </c>
      <c r="BC490" s="14">
        <v>60821.19</v>
      </c>
      <c r="BD490" s="14">
        <v>57643.14</v>
      </c>
      <c r="BE490" s="14">
        <v>55649.02</v>
      </c>
      <c r="BF490" s="14">
        <v>70397.77</v>
      </c>
      <c r="BG490" s="14">
        <v>67.939760000000007</v>
      </c>
      <c r="BH490" s="14">
        <v>66.906620000000004</v>
      </c>
      <c r="BI490" s="14">
        <v>65.713849999999994</v>
      </c>
      <c r="BJ490" s="14">
        <v>64.524090000000001</v>
      </c>
      <c r="BK490" s="14">
        <v>63.728920000000002</v>
      </c>
      <c r="BL490" s="14">
        <v>63.195779999999999</v>
      </c>
      <c r="BM490" s="14">
        <v>63.795180000000002</v>
      </c>
      <c r="BN490" s="14">
        <v>66.123500000000007</v>
      </c>
      <c r="BO490" s="14">
        <v>69.644580000000005</v>
      </c>
      <c r="BP490" s="14">
        <v>73.593379999999996</v>
      </c>
      <c r="BQ490" s="14">
        <v>77.442769999999996</v>
      </c>
      <c r="BR490" s="14">
        <v>81.078320000000005</v>
      </c>
      <c r="BS490" s="14">
        <v>83.93374</v>
      </c>
      <c r="BT490" s="14">
        <v>85.602410000000006</v>
      </c>
      <c r="BU490" s="14">
        <v>87</v>
      </c>
      <c r="BV490" s="14">
        <v>88.108440000000002</v>
      </c>
      <c r="BW490" s="14">
        <v>88.394580000000005</v>
      </c>
      <c r="BX490" s="14">
        <v>87.798190000000005</v>
      </c>
      <c r="BY490" s="14">
        <v>85.557230000000004</v>
      </c>
      <c r="BZ490" s="14">
        <v>82.373500000000007</v>
      </c>
      <c r="CA490" s="14">
        <v>78.027109999999993</v>
      </c>
      <c r="CB490" s="14">
        <v>75.213849999999994</v>
      </c>
      <c r="CC490" s="14">
        <v>72.990970000000004</v>
      </c>
      <c r="CD490" s="14">
        <v>71.403620000000004</v>
      </c>
      <c r="CE490" s="14">
        <v>238652.2</v>
      </c>
      <c r="CF490" s="14">
        <v>214969.4</v>
      </c>
      <c r="CG490" s="14">
        <v>196520.7</v>
      </c>
      <c r="CH490" s="14">
        <v>184099.9</v>
      </c>
      <c r="CI490" s="14">
        <v>124233.8</v>
      </c>
      <c r="CJ490" s="14">
        <v>72036.31</v>
      </c>
      <c r="CK490" s="14">
        <v>57423.47</v>
      </c>
      <c r="CL490" s="14">
        <v>54789.08</v>
      </c>
      <c r="CM490" s="14">
        <v>74583.34</v>
      </c>
      <c r="CN490" s="14">
        <v>141530.79999999999</v>
      </c>
      <c r="CO490" s="14">
        <v>201464.1</v>
      </c>
      <c r="CP490" s="14">
        <v>264109.2</v>
      </c>
      <c r="CQ490" s="14">
        <v>303002.5</v>
      </c>
      <c r="CR490" s="14">
        <v>326225.8</v>
      </c>
      <c r="CS490" s="14">
        <v>345698.5</v>
      </c>
      <c r="CT490" s="14">
        <v>372751.9</v>
      </c>
      <c r="CU490" s="14">
        <v>382257.8</v>
      </c>
      <c r="CV490" s="14">
        <v>394803.3</v>
      </c>
      <c r="CW490" s="14">
        <v>367578</v>
      </c>
      <c r="CX490" s="14">
        <v>310335.8</v>
      </c>
      <c r="CY490" s="14">
        <v>292085.8</v>
      </c>
      <c r="CZ490" s="14">
        <v>302312.09999999998</v>
      </c>
      <c r="DA490" s="14">
        <v>310117.40000000002</v>
      </c>
      <c r="DB490" s="14">
        <v>320963.40000000002</v>
      </c>
      <c r="DC490" s="14">
        <v>321383.8</v>
      </c>
      <c r="DD490" s="14">
        <v>16</v>
      </c>
      <c r="DE490" s="14">
        <v>19</v>
      </c>
      <c r="DF490" s="27">
        <f t="shared" ca="1" si="7"/>
        <v>14025.515000000007</v>
      </c>
      <c r="DG490" s="14">
        <v>0</v>
      </c>
      <c r="DH490" s="14"/>
      <c r="DI490" s="14"/>
      <c r="DJ490" s="14"/>
      <c r="DK490" s="14"/>
      <c r="DL490" s="14"/>
      <c r="DM490" s="14"/>
      <c r="DN490" s="14"/>
      <c r="DO490" s="14"/>
      <c r="DP490" s="14"/>
      <c r="DQ490" s="14"/>
      <c r="DR490" s="14"/>
      <c r="DS490" s="14"/>
      <c r="DT490" s="14"/>
      <c r="DU490" s="14"/>
      <c r="DV490" s="14"/>
      <c r="DW490" s="14"/>
      <c r="DX490" s="14"/>
      <c r="DY490" s="14"/>
      <c r="DZ490" s="14"/>
      <c r="EA490" s="14"/>
    </row>
    <row r="491" spans="1:131" x14ac:dyDescent="0.25">
      <c r="A491" s="14" t="s">
        <v>64</v>
      </c>
      <c r="B491" s="14" t="s">
        <v>63</v>
      </c>
      <c r="C491" s="14" t="s">
        <v>63</v>
      </c>
      <c r="D491" s="14" t="s">
        <v>107</v>
      </c>
      <c r="E491" s="14" t="s">
        <v>63</v>
      </c>
      <c r="F491" s="14" t="s">
        <v>63</v>
      </c>
      <c r="G491" s="14" t="s">
        <v>191</v>
      </c>
      <c r="H491" s="1">
        <v>42180</v>
      </c>
      <c r="I491" s="14">
        <v>59310.7</v>
      </c>
      <c r="J491" s="14">
        <v>57075.09</v>
      </c>
      <c r="K491" s="14">
        <v>55742.42</v>
      </c>
      <c r="L491" s="14">
        <v>55002.54</v>
      </c>
      <c r="M491" s="14">
        <v>55705.120000000003</v>
      </c>
      <c r="N491" s="14">
        <v>58362.879999999997</v>
      </c>
      <c r="O491" s="14">
        <v>61601.13</v>
      </c>
      <c r="P491" s="14">
        <v>65381.31</v>
      </c>
      <c r="Q491" s="14">
        <v>69482.509999999995</v>
      </c>
      <c r="R491" s="14">
        <v>75868.59</v>
      </c>
      <c r="S491" s="14">
        <v>77275.03</v>
      </c>
      <c r="T491" s="14">
        <v>78809.87</v>
      </c>
      <c r="U491" s="14">
        <v>78769.84</v>
      </c>
      <c r="V491" s="14">
        <v>77818.350000000006</v>
      </c>
      <c r="W491" s="14">
        <v>74414.73</v>
      </c>
      <c r="X491" s="14">
        <v>62894.12</v>
      </c>
      <c r="Y491" s="14">
        <v>61820.04</v>
      </c>
      <c r="Z491" s="14">
        <v>59797.47</v>
      </c>
      <c r="AA491" s="14">
        <v>57723.23</v>
      </c>
      <c r="AB491" s="14">
        <v>65412.47</v>
      </c>
      <c r="AC491" s="14">
        <v>68541.740000000005</v>
      </c>
      <c r="AD491" s="14">
        <v>66134.23</v>
      </c>
      <c r="AE491" s="14">
        <v>62824.54</v>
      </c>
      <c r="AF491" s="14">
        <v>60356.17</v>
      </c>
      <c r="AG491" s="14">
        <v>60558.720000000001</v>
      </c>
      <c r="AH491" s="14">
        <v>59187.75</v>
      </c>
      <c r="AI491" s="14">
        <v>56894.54</v>
      </c>
      <c r="AJ491" s="14">
        <v>55861.52</v>
      </c>
      <c r="AK491" s="14">
        <v>55516.84</v>
      </c>
      <c r="AL491" s="14">
        <v>56160.94</v>
      </c>
      <c r="AM491" s="14">
        <v>58286.61</v>
      </c>
      <c r="AN491" s="14">
        <v>61430.77</v>
      </c>
      <c r="AO491" s="14">
        <v>65399.98</v>
      </c>
      <c r="AP491" s="14">
        <v>69637.67</v>
      </c>
      <c r="AQ491" s="14">
        <v>75470.77</v>
      </c>
      <c r="AR491" s="14">
        <v>76210.009999999995</v>
      </c>
      <c r="AS491" s="14">
        <v>78591</v>
      </c>
      <c r="AT491" s="14">
        <v>78448.7</v>
      </c>
      <c r="AU491" s="14">
        <v>78468.67</v>
      </c>
      <c r="AV491" s="14">
        <v>78092.789999999994</v>
      </c>
      <c r="AW491" s="14">
        <v>74607.11</v>
      </c>
      <c r="AX491" s="14">
        <v>73167.039999999994</v>
      </c>
      <c r="AY491" s="14">
        <v>70963.27</v>
      </c>
      <c r="AZ491" s="14">
        <v>67209.97</v>
      </c>
      <c r="BA491" s="14">
        <v>67796.13</v>
      </c>
      <c r="BB491" s="14">
        <v>68848.13</v>
      </c>
      <c r="BC491" s="14">
        <v>66550.179999999993</v>
      </c>
      <c r="BD491" s="14">
        <v>63193.91</v>
      </c>
      <c r="BE491" s="14">
        <v>61201.97</v>
      </c>
      <c r="BF491" s="14">
        <v>71484.61</v>
      </c>
      <c r="BG491" s="14">
        <v>68.564809999999994</v>
      </c>
      <c r="BH491" s="14">
        <v>67.598759999999999</v>
      </c>
      <c r="BI491" s="14">
        <v>66.660489999999996</v>
      </c>
      <c r="BJ491" s="14">
        <v>65.339510000000004</v>
      </c>
      <c r="BK491" s="14">
        <v>64.561729999999997</v>
      </c>
      <c r="BL491" s="14">
        <v>64.120369999999994</v>
      </c>
      <c r="BM491" s="14">
        <v>64.521609999999995</v>
      </c>
      <c r="BN491" s="14">
        <v>67.731480000000005</v>
      </c>
      <c r="BO491" s="14">
        <v>71.762339999999995</v>
      </c>
      <c r="BP491" s="14">
        <v>75.919749999999993</v>
      </c>
      <c r="BQ491" s="14">
        <v>79.592590000000001</v>
      </c>
      <c r="BR491" s="14">
        <v>82.962959999999995</v>
      </c>
      <c r="BS491" s="14">
        <v>86.256169999999997</v>
      </c>
      <c r="BT491" s="14">
        <v>88.651240000000001</v>
      </c>
      <c r="BU491" s="14">
        <v>90.157409999999999</v>
      </c>
      <c r="BV491" s="14">
        <v>90.888890000000004</v>
      </c>
      <c r="BW491" s="14">
        <v>90.712959999999995</v>
      </c>
      <c r="BX491" s="14">
        <v>89.716049999999996</v>
      </c>
      <c r="BY491" s="14">
        <v>87.935190000000006</v>
      </c>
      <c r="BZ491" s="14">
        <v>84.324070000000006</v>
      </c>
      <c r="CA491" s="14">
        <v>79.981480000000005</v>
      </c>
      <c r="CB491" s="14">
        <v>77.101849999999999</v>
      </c>
      <c r="CC491" s="14">
        <v>74.966049999999996</v>
      </c>
      <c r="CD491" s="14">
        <v>73.333340000000007</v>
      </c>
      <c r="CE491" s="14">
        <v>215318</v>
      </c>
      <c r="CF491" s="14">
        <v>197737.5</v>
      </c>
      <c r="CG491" s="14">
        <v>182071.8</v>
      </c>
      <c r="CH491" s="14">
        <v>162551.70000000001</v>
      </c>
      <c r="CI491" s="14">
        <v>115707.4</v>
      </c>
      <c r="CJ491" s="14">
        <v>66030.789999999994</v>
      </c>
      <c r="CK491" s="14">
        <v>52617.88</v>
      </c>
      <c r="CL491" s="14">
        <v>50014.45</v>
      </c>
      <c r="CM491" s="14">
        <v>66936.399999999994</v>
      </c>
      <c r="CN491" s="14">
        <v>128094</v>
      </c>
      <c r="CO491" s="14">
        <v>181582</v>
      </c>
      <c r="CP491" s="14">
        <v>238008.6</v>
      </c>
      <c r="CQ491" s="14">
        <v>268868.8</v>
      </c>
      <c r="CR491" s="14">
        <v>286627.3</v>
      </c>
      <c r="CS491" s="14">
        <v>302345.2</v>
      </c>
      <c r="CT491" s="14">
        <v>326598.59999999998</v>
      </c>
      <c r="CU491" s="14">
        <v>333576.7</v>
      </c>
      <c r="CV491" s="14">
        <v>354968.1</v>
      </c>
      <c r="CW491" s="14">
        <v>334951.09999999998</v>
      </c>
      <c r="CX491" s="14">
        <v>286537</v>
      </c>
      <c r="CY491" s="14">
        <v>272946</v>
      </c>
      <c r="CZ491" s="14">
        <v>281588.3</v>
      </c>
      <c r="DA491" s="14">
        <v>285889.3</v>
      </c>
      <c r="DB491" s="14">
        <v>294054.3</v>
      </c>
      <c r="DC491" s="14">
        <v>287428.8</v>
      </c>
      <c r="DD491" s="14">
        <v>16</v>
      </c>
      <c r="DE491" s="14">
        <v>19</v>
      </c>
      <c r="DF491" s="27">
        <f t="shared" ca="1" si="7"/>
        <v>13648.837500000001</v>
      </c>
      <c r="DG491" s="14">
        <v>0</v>
      </c>
      <c r="DH491" s="14"/>
      <c r="DI491" s="14"/>
      <c r="DJ491" s="14"/>
      <c r="DK491" s="14"/>
      <c r="DL491" s="14"/>
      <c r="DM491" s="14"/>
      <c r="DN491" s="14"/>
      <c r="DO491" s="14"/>
      <c r="DP491" s="14"/>
      <c r="DQ491" s="14"/>
      <c r="DR491" s="14"/>
      <c r="DS491" s="14"/>
      <c r="DT491" s="14"/>
      <c r="DU491" s="14"/>
      <c r="DV491" s="14"/>
      <c r="DW491" s="14"/>
      <c r="DX491" s="14"/>
      <c r="DY491" s="14"/>
      <c r="DZ491" s="14"/>
      <c r="EA491" s="14"/>
    </row>
    <row r="492" spans="1:131" x14ac:dyDescent="0.25">
      <c r="A492" s="14" t="s">
        <v>64</v>
      </c>
      <c r="B492" s="14" t="s">
        <v>63</v>
      </c>
      <c r="C492" s="14" t="s">
        <v>63</v>
      </c>
      <c r="D492" s="14" t="s">
        <v>107</v>
      </c>
      <c r="E492" s="14" t="s">
        <v>63</v>
      </c>
      <c r="F492" s="14" t="s">
        <v>63</v>
      </c>
      <c r="G492" s="14" t="s">
        <v>191</v>
      </c>
      <c r="H492" s="1">
        <v>42181</v>
      </c>
      <c r="I492" s="14">
        <v>60556.56</v>
      </c>
      <c r="J492" s="14">
        <v>58731.03</v>
      </c>
      <c r="K492" s="14">
        <v>56770.86</v>
      </c>
      <c r="L492" s="14">
        <v>56424.75</v>
      </c>
      <c r="M492" s="14">
        <v>57422.559999999998</v>
      </c>
      <c r="N492" s="14">
        <v>60382.7</v>
      </c>
      <c r="O492" s="14">
        <v>64140.73</v>
      </c>
      <c r="P492" s="14">
        <v>67375.710000000006</v>
      </c>
      <c r="Q492" s="14">
        <v>69606.880000000005</v>
      </c>
      <c r="R492" s="14">
        <v>71972.62</v>
      </c>
      <c r="S492" s="14">
        <v>74963.009999999995</v>
      </c>
      <c r="T492" s="14">
        <v>76347.56</v>
      </c>
      <c r="U492" s="14">
        <v>77248.42</v>
      </c>
      <c r="V492" s="14">
        <v>76208.929999999993</v>
      </c>
      <c r="W492" s="14">
        <v>71856.95</v>
      </c>
      <c r="X492" s="14">
        <v>59621.72</v>
      </c>
      <c r="Y492" s="14">
        <v>57561.4</v>
      </c>
      <c r="Z492" s="14">
        <v>55203.25</v>
      </c>
      <c r="AA492" s="14">
        <v>53504.41</v>
      </c>
      <c r="AB492" s="14">
        <v>60706.55</v>
      </c>
      <c r="AC492" s="14">
        <v>62277.36</v>
      </c>
      <c r="AD492" s="14">
        <v>60465.19</v>
      </c>
      <c r="AE492" s="14">
        <v>56637.16</v>
      </c>
      <c r="AF492" s="14">
        <v>54109.24</v>
      </c>
      <c r="AG492" s="14">
        <v>56472.7</v>
      </c>
      <c r="AH492" s="14">
        <v>60344.75</v>
      </c>
      <c r="AI492" s="14">
        <v>58500.47</v>
      </c>
      <c r="AJ492" s="14">
        <v>56666.57</v>
      </c>
      <c r="AK492" s="14">
        <v>56856.97</v>
      </c>
      <c r="AL492" s="14">
        <v>57872.36</v>
      </c>
      <c r="AM492" s="14">
        <v>60303.39</v>
      </c>
      <c r="AN492" s="14">
        <v>63989.73</v>
      </c>
      <c r="AO492" s="14">
        <v>67463.740000000005</v>
      </c>
      <c r="AP492" s="14">
        <v>69523.06</v>
      </c>
      <c r="AQ492" s="14">
        <v>71445.31</v>
      </c>
      <c r="AR492" s="14">
        <v>74072.63</v>
      </c>
      <c r="AS492" s="14">
        <v>76302.78</v>
      </c>
      <c r="AT492" s="14">
        <v>77370.59</v>
      </c>
      <c r="AU492" s="14">
        <v>76950.69</v>
      </c>
      <c r="AV492" s="14">
        <v>75915.520000000004</v>
      </c>
      <c r="AW492" s="14">
        <v>72083.16</v>
      </c>
      <c r="AX492" s="14">
        <v>69672.14</v>
      </c>
      <c r="AY492" s="14">
        <v>67293</v>
      </c>
      <c r="AZ492" s="14">
        <v>63899.32</v>
      </c>
      <c r="BA492" s="14">
        <v>63490.35</v>
      </c>
      <c r="BB492" s="14">
        <v>62579.42</v>
      </c>
      <c r="BC492" s="14">
        <v>60783.94</v>
      </c>
      <c r="BD492" s="14">
        <v>56891.21</v>
      </c>
      <c r="BE492" s="14">
        <v>54754.37</v>
      </c>
      <c r="BF492" s="14">
        <v>68203.27</v>
      </c>
      <c r="BG492" s="14">
        <v>71.850610000000003</v>
      </c>
      <c r="BH492" s="14">
        <v>70.268299999999996</v>
      </c>
      <c r="BI492" s="14">
        <v>68.673779999999994</v>
      </c>
      <c r="BJ492" s="14">
        <v>67.341459999999998</v>
      </c>
      <c r="BK492" s="14">
        <v>66.493899999999996</v>
      </c>
      <c r="BL492" s="14">
        <v>65.606700000000004</v>
      </c>
      <c r="BM492" s="14">
        <v>65.878050000000002</v>
      </c>
      <c r="BN492" s="14">
        <v>68.301829999999995</v>
      </c>
      <c r="BO492" s="14">
        <v>71.259150000000005</v>
      </c>
      <c r="BP492" s="14">
        <v>75.134150000000005</v>
      </c>
      <c r="BQ492" s="14">
        <v>78.679879999999997</v>
      </c>
      <c r="BR492" s="14">
        <v>81.90549</v>
      </c>
      <c r="BS492" s="14">
        <v>84.326220000000006</v>
      </c>
      <c r="BT492" s="14">
        <v>86.347560000000001</v>
      </c>
      <c r="BU492" s="14">
        <v>87.810969999999998</v>
      </c>
      <c r="BV492" s="14">
        <v>88.085369999999998</v>
      </c>
      <c r="BW492" s="14">
        <v>87.506100000000004</v>
      </c>
      <c r="BX492" s="14">
        <v>86.167689999999993</v>
      </c>
      <c r="BY492" s="14">
        <v>83.679879999999997</v>
      </c>
      <c r="BZ492" s="14">
        <v>80.301829999999995</v>
      </c>
      <c r="CA492" s="14">
        <v>76.411580000000001</v>
      </c>
      <c r="CB492" s="14">
        <v>73.125</v>
      </c>
      <c r="CC492" s="14">
        <v>70.981700000000004</v>
      </c>
      <c r="CD492" s="14">
        <v>69.506100000000004</v>
      </c>
      <c r="CE492" s="14">
        <v>236303.8</v>
      </c>
      <c r="CF492" s="14">
        <v>209882.1</v>
      </c>
      <c r="CG492" s="14">
        <v>199074.3</v>
      </c>
      <c r="CH492" s="14">
        <v>170627</v>
      </c>
      <c r="CI492" s="14">
        <v>119559.3</v>
      </c>
      <c r="CJ492" s="14">
        <v>68893.7</v>
      </c>
      <c r="CK492" s="14">
        <v>53998.27</v>
      </c>
      <c r="CL492" s="14">
        <v>52020.14</v>
      </c>
      <c r="CM492" s="14">
        <v>79818.86</v>
      </c>
      <c r="CN492" s="14">
        <v>143772.5</v>
      </c>
      <c r="CO492" s="14">
        <v>202113.8</v>
      </c>
      <c r="CP492" s="14">
        <v>259187.4</v>
      </c>
      <c r="CQ492" s="14">
        <v>285175.8</v>
      </c>
      <c r="CR492" s="14">
        <v>298365.7</v>
      </c>
      <c r="CS492" s="14">
        <v>314020.90000000002</v>
      </c>
      <c r="CT492" s="14">
        <v>347698.1</v>
      </c>
      <c r="CU492" s="14">
        <v>359217.8</v>
      </c>
      <c r="CV492" s="14">
        <v>386894</v>
      </c>
      <c r="CW492" s="14">
        <v>366550</v>
      </c>
      <c r="CX492" s="14">
        <v>304887.3</v>
      </c>
      <c r="CY492" s="14">
        <v>291744</v>
      </c>
      <c r="CZ492" s="14">
        <v>301858.90000000002</v>
      </c>
      <c r="DA492" s="14">
        <v>308817.40000000002</v>
      </c>
      <c r="DB492" s="14">
        <v>319612.7</v>
      </c>
      <c r="DC492" s="14">
        <v>312017.7</v>
      </c>
      <c r="DD492" s="14">
        <v>16</v>
      </c>
      <c r="DE492" s="14">
        <v>19</v>
      </c>
      <c r="DF492" s="27">
        <f t="shared" ca="1" si="7"/>
        <v>14768.260000000002</v>
      </c>
      <c r="DG492" s="14">
        <v>0</v>
      </c>
      <c r="DH492" s="14"/>
      <c r="DI492" s="14"/>
      <c r="DJ492" s="14"/>
      <c r="DK492" s="14"/>
      <c r="DL492" s="14"/>
      <c r="DM492" s="14"/>
      <c r="DN492" s="14"/>
      <c r="DO492" s="14"/>
      <c r="DP492" s="14"/>
      <c r="DQ492" s="14"/>
      <c r="DR492" s="14"/>
      <c r="DS492" s="14"/>
      <c r="DT492" s="14"/>
      <c r="DU492" s="14"/>
      <c r="DV492" s="14"/>
      <c r="DW492" s="14"/>
      <c r="DX492" s="14"/>
      <c r="DY492" s="14"/>
      <c r="DZ492" s="14"/>
      <c r="EA492" s="14"/>
    </row>
    <row r="493" spans="1:131" x14ac:dyDescent="0.25">
      <c r="A493" s="14" t="s">
        <v>64</v>
      </c>
      <c r="B493" s="14" t="s">
        <v>63</v>
      </c>
      <c r="C493" s="14" t="s">
        <v>63</v>
      </c>
      <c r="D493" s="14" t="s">
        <v>107</v>
      </c>
      <c r="E493" s="14" t="s">
        <v>63</v>
      </c>
      <c r="F493" s="14" t="s">
        <v>63</v>
      </c>
      <c r="G493" s="14" t="s">
        <v>191</v>
      </c>
      <c r="H493" s="1">
        <v>42185</v>
      </c>
      <c r="I493" s="14">
        <v>53140.02</v>
      </c>
      <c r="J493" s="14">
        <v>53028.43</v>
      </c>
      <c r="K493" s="14">
        <v>52484.39</v>
      </c>
      <c r="L493" s="14">
        <v>51207.87</v>
      </c>
      <c r="M493" s="14">
        <v>51104.19</v>
      </c>
      <c r="N493" s="14">
        <v>56490.13</v>
      </c>
      <c r="O493" s="14">
        <v>61241.48</v>
      </c>
      <c r="P493" s="14">
        <v>65134.77</v>
      </c>
      <c r="Q493" s="14">
        <v>67133.929999999993</v>
      </c>
      <c r="R493" s="14">
        <v>70923.429999999993</v>
      </c>
      <c r="S493" s="14">
        <v>72235.45</v>
      </c>
      <c r="T493" s="14">
        <v>73991.289999999994</v>
      </c>
      <c r="U493" s="14">
        <v>73969.14</v>
      </c>
      <c r="V493" s="14">
        <v>73202.84</v>
      </c>
      <c r="W493" s="14">
        <v>68963.929999999993</v>
      </c>
      <c r="X493" s="14">
        <v>59866.84</v>
      </c>
      <c r="Y493" s="14">
        <v>59064.480000000003</v>
      </c>
      <c r="Z493" s="14">
        <v>57052.9</v>
      </c>
      <c r="AA493" s="14">
        <v>54668.3</v>
      </c>
      <c r="AB493" s="14">
        <v>61376.160000000003</v>
      </c>
      <c r="AC493" s="14">
        <v>64485.4</v>
      </c>
      <c r="AD493" s="14">
        <v>62006.45</v>
      </c>
      <c r="AE493" s="14">
        <v>58986.52</v>
      </c>
      <c r="AF493" s="14">
        <v>56647</v>
      </c>
      <c r="AG493" s="14">
        <v>57663.13</v>
      </c>
      <c r="AH493" s="14">
        <v>53112.77</v>
      </c>
      <c r="AI493" s="14">
        <v>52980.91</v>
      </c>
      <c r="AJ493" s="14">
        <v>52715.96</v>
      </c>
      <c r="AK493" s="14">
        <v>51786.23</v>
      </c>
      <c r="AL493" s="14">
        <v>51622.55</v>
      </c>
      <c r="AM493" s="14">
        <v>56436.98</v>
      </c>
      <c r="AN493" s="14">
        <v>60974.96</v>
      </c>
      <c r="AO493" s="14">
        <v>65052.62</v>
      </c>
      <c r="AP493" s="14">
        <v>67203.350000000006</v>
      </c>
      <c r="AQ493" s="14">
        <v>70737.5</v>
      </c>
      <c r="AR493" s="14">
        <v>71607.48</v>
      </c>
      <c r="AS493" s="14">
        <v>74304.97</v>
      </c>
      <c r="AT493" s="14">
        <v>74351.39</v>
      </c>
      <c r="AU493" s="14">
        <v>74689.41</v>
      </c>
      <c r="AV493" s="14">
        <v>74111.990000000005</v>
      </c>
      <c r="AW493" s="14">
        <v>73987.88</v>
      </c>
      <c r="AX493" s="14">
        <v>72697.62</v>
      </c>
      <c r="AY493" s="14">
        <v>70337.34</v>
      </c>
      <c r="AZ493" s="14">
        <v>66172.41</v>
      </c>
      <c r="BA493" s="14">
        <v>65074</v>
      </c>
      <c r="BB493" s="14">
        <v>65646.3</v>
      </c>
      <c r="BC493" s="14">
        <v>63223.83</v>
      </c>
      <c r="BD493" s="14">
        <v>60102.75</v>
      </c>
      <c r="BE493" s="14">
        <v>58193.93</v>
      </c>
      <c r="BF493" s="14">
        <v>70810.41</v>
      </c>
      <c r="BG493" s="14">
        <v>70.030119999999997</v>
      </c>
      <c r="BH493" s="14">
        <v>68.638559999999998</v>
      </c>
      <c r="BI493" s="14">
        <v>67.804209999999998</v>
      </c>
      <c r="BJ493" s="14">
        <v>66.822289999999995</v>
      </c>
      <c r="BK493" s="14">
        <v>65.891559999999998</v>
      </c>
      <c r="BL493" s="14">
        <v>65.292169999999999</v>
      </c>
      <c r="BM493" s="14">
        <v>65.756029999999996</v>
      </c>
      <c r="BN493" s="14">
        <v>68.490970000000004</v>
      </c>
      <c r="BO493" s="14">
        <v>72.406620000000004</v>
      </c>
      <c r="BP493" s="14">
        <v>76.626499999999993</v>
      </c>
      <c r="BQ493" s="14">
        <v>80.777109999999993</v>
      </c>
      <c r="BR493" s="14">
        <v>84.581320000000005</v>
      </c>
      <c r="BS493" s="14">
        <v>88.144580000000005</v>
      </c>
      <c r="BT493" s="14">
        <v>90.891559999999998</v>
      </c>
      <c r="BU493" s="14">
        <v>92.804209999999998</v>
      </c>
      <c r="BV493" s="14">
        <v>93.942769999999996</v>
      </c>
      <c r="BW493" s="14">
        <v>93.924700000000001</v>
      </c>
      <c r="BX493" s="14">
        <v>93.385540000000006</v>
      </c>
      <c r="BY493" s="14">
        <v>91.18674</v>
      </c>
      <c r="BZ493" s="14">
        <v>87.68674</v>
      </c>
      <c r="CA493" s="14">
        <v>83.192769999999996</v>
      </c>
      <c r="CB493" s="14">
        <v>79.617469999999997</v>
      </c>
      <c r="CC493" s="14">
        <v>77.262050000000002</v>
      </c>
      <c r="CD493" s="14">
        <v>75.662649999999999</v>
      </c>
      <c r="CE493" s="14">
        <v>279139.20000000001</v>
      </c>
      <c r="CF493" s="14">
        <v>252351.8</v>
      </c>
      <c r="CG493" s="14">
        <v>223670</v>
      </c>
      <c r="CH493" s="14">
        <v>195852.3</v>
      </c>
      <c r="CI493" s="14">
        <v>137320.5</v>
      </c>
      <c r="CJ493" s="14">
        <v>81341.19</v>
      </c>
      <c r="CK493" s="14">
        <v>64391.66</v>
      </c>
      <c r="CL493" s="14">
        <v>65479.38</v>
      </c>
      <c r="CM493" s="14">
        <v>86813.8</v>
      </c>
      <c r="CN493" s="14">
        <v>160611.5</v>
      </c>
      <c r="CO493" s="14">
        <v>225537.1</v>
      </c>
      <c r="CP493" s="14">
        <v>297865</v>
      </c>
      <c r="CQ493" s="14">
        <v>337880.8</v>
      </c>
      <c r="CR493" s="14">
        <v>362192.3</v>
      </c>
      <c r="CS493" s="14">
        <v>383458.4</v>
      </c>
      <c r="CT493" s="14">
        <v>423402.9</v>
      </c>
      <c r="CU493" s="14">
        <v>439262.7</v>
      </c>
      <c r="CV493" s="14">
        <v>462311.3</v>
      </c>
      <c r="CW493" s="14">
        <v>446494.5</v>
      </c>
      <c r="CX493" s="14">
        <v>396397.5</v>
      </c>
      <c r="CY493" s="14">
        <v>383460.7</v>
      </c>
      <c r="CZ493" s="14">
        <v>383620</v>
      </c>
      <c r="DA493" s="14">
        <v>401469.6</v>
      </c>
      <c r="DB493" s="14">
        <v>409713.6</v>
      </c>
      <c r="DC493" s="14">
        <v>381117.4</v>
      </c>
      <c r="DD493" s="14">
        <v>16</v>
      </c>
      <c r="DE493" s="14">
        <v>19</v>
      </c>
      <c r="DF493" s="27">
        <f t="shared" ca="1" si="7"/>
        <v>15120.577499999985</v>
      </c>
      <c r="DG493" s="14">
        <v>0</v>
      </c>
      <c r="DH493" s="14"/>
      <c r="DI493" s="14"/>
      <c r="DJ493" s="14"/>
      <c r="DK493" s="14"/>
      <c r="DL493" s="14"/>
      <c r="DM493" s="14"/>
      <c r="DN493" s="14"/>
      <c r="DO493" s="14"/>
      <c r="DP493" s="14"/>
      <c r="DQ493" s="14"/>
      <c r="DR493" s="14"/>
      <c r="DS493" s="14"/>
      <c r="DT493" s="14"/>
      <c r="DU493" s="14"/>
      <c r="DV493" s="14"/>
      <c r="DW493" s="14"/>
      <c r="DX493" s="14"/>
      <c r="DY493" s="14"/>
      <c r="DZ493" s="14"/>
      <c r="EA493" s="14"/>
    </row>
    <row r="494" spans="1:131" x14ac:dyDescent="0.25">
      <c r="A494" s="14" t="s">
        <v>64</v>
      </c>
      <c r="B494" s="14" t="s">
        <v>63</v>
      </c>
      <c r="C494" s="14" t="s">
        <v>63</v>
      </c>
      <c r="D494" s="14" t="s">
        <v>107</v>
      </c>
      <c r="E494" s="14" t="s">
        <v>63</v>
      </c>
      <c r="F494" s="14" t="s">
        <v>63</v>
      </c>
      <c r="G494" s="14" t="s">
        <v>191</v>
      </c>
      <c r="H494" s="1">
        <v>42186</v>
      </c>
      <c r="I494" s="14">
        <v>53451.68</v>
      </c>
      <c r="J494" s="14">
        <v>52809.05</v>
      </c>
      <c r="K494" s="14">
        <v>50628.22</v>
      </c>
      <c r="L494" s="14">
        <v>49785.19</v>
      </c>
      <c r="M494" s="14">
        <v>50159.85</v>
      </c>
      <c r="N494" s="14">
        <v>53975.56</v>
      </c>
      <c r="O494" s="14">
        <v>58883.33</v>
      </c>
      <c r="P494" s="14">
        <v>62864.44</v>
      </c>
      <c r="Q494" s="14">
        <v>67381.009999999995</v>
      </c>
      <c r="R494" s="14">
        <v>70606.13</v>
      </c>
      <c r="S494" s="14">
        <v>73606.97</v>
      </c>
      <c r="T494" s="14">
        <v>75272.210000000006</v>
      </c>
      <c r="U494" s="14">
        <v>75954.77</v>
      </c>
      <c r="V494" s="14">
        <v>76361.61</v>
      </c>
      <c r="W494" s="14">
        <v>74000.639999999999</v>
      </c>
      <c r="X494" s="14">
        <v>66336.399999999994</v>
      </c>
      <c r="Y494" s="14">
        <v>65220.74</v>
      </c>
      <c r="Z494" s="14">
        <v>61611.78</v>
      </c>
      <c r="AA494" s="14">
        <v>58897.38</v>
      </c>
      <c r="AB494" s="14">
        <v>62753.67</v>
      </c>
      <c r="AC494" s="14">
        <v>64646.48</v>
      </c>
      <c r="AD494" s="14">
        <v>62218.36</v>
      </c>
      <c r="AE494" s="14">
        <v>58216.74</v>
      </c>
      <c r="AF494" s="14">
        <v>55714.38</v>
      </c>
      <c r="AG494" s="14">
        <v>63016.57</v>
      </c>
      <c r="AH494" s="14">
        <v>54025.38</v>
      </c>
      <c r="AI494" s="14">
        <v>53318.48</v>
      </c>
      <c r="AJ494" s="14">
        <v>51220.3</v>
      </c>
      <c r="AK494" s="14">
        <v>50721.07</v>
      </c>
      <c r="AL494" s="14">
        <v>51041.36</v>
      </c>
      <c r="AM494" s="14">
        <v>54320.72</v>
      </c>
      <c r="AN494" s="14">
        <v>58552.67</v>
      </c>
      <c r="AO494" s="14">
        <v>62782.34</v>
      </c>
      <c r="AP494" s="14">
        <v>67141.899999999994</v>
      </c>
      <c r="AQ494" s="14">
        <v>69813.97</v>
      </c>
      <c r="AR494" s="14">
        <v>72507.16</v>
      </c>
      <c r="AS494" s="14">
        <v>74699.740000000005</v>
      </c>
      <c r="AT494" s="14">
        <v>75096.45</v>
      </c>
      <c r="AU494" s="14">
        <v>76577.34</v>
      </c>
      <c r="AV494" s="14">
        <v>77925.06</v>
      </c>
      <c r="AW494" s="14">
        <v>79100.460000000006</v>
      </c>
      <c r="AX494" s="14">
        <v>77778.62</v>
      </c>
      <c r="AY494" s="14">
        <v>73771.63</v>
      </c>
      <c r="AZ494" s="14">
        <v>69430.25</v>
      </c>
      <c r="BA494" s="14">
        <v>65567.850000000006</v>
      </c>
      <c r="BB494" s="14">
        <v>65418.11</v>
      </c>
      <c r="BC494" s="14">
        <v>62867.27</v>
      </c>
      <c r="BD494" s="14">
        <v>58812.54</v>
      </c>
      <c r="BE494" s="14">
        <v>57070.13</v>
      </c>
      <c r="BF494" s="14">
        <v>75081.14</v>
      </c>
      <c r="BG494" s="14">
        <v>73.587350000000001</v>
      </c>
      <c r="BH494" s="14">
        <v>72.25</v>
      </c>
      <c r="BI494" s="14">
        <v>70.659639999999996</v>
      </c>
      <c r="BJ494" s="14">
        <v>69.409639999999996</v>
      </c>
      <c r="BK494" s="14">
        <v>68.680729999999997</v>
      </c>
      <c r="BL494" s="14">
        <v>67.762050000000002</v>
      </c>
      <c r="BM494" s="14">
        <v>67.942769999999996</v>
      </c>
      <c r="BN494" s="14">
        <v>69.192769999999996</v>
      </c>
      <c r="BO494" s="14">
        <v>72.394580000000005</v>
      </c>
      <c r="BP494" s="14">
        <v>76.587350000000001</v>
      </c>
      <c r="BQ494" s="14">
        <v>81.012050000000002</v>
      </c>
      <c r="BR494" s="14">
        <v>84.367469999999997</v>
      </c>
      <c r="BS494" s="14">
        <v>85.719880000000003</v>
      </c>
      <c r="BT494" s="14">
        <v>86.518069999999994</v>
      </c>
      <c r="BU494" s="14">
        <v>86.614459999999994</v>
      </c>
      <c r="BV494" s="14">
        <v>87.168679999999995</v>
      </c>
      <c r="BW494" s="14">
        <v>86.930729999999997</v>
      </c>
      <c r="BX494" s="14">
        <v>85.774090000000001</v>
      </c>
      <c r="BY494" s="14">
        <v>83.53313</v>
      </c>
      <c r="BZ494" s="14">
        <v>81.391559999999998</v>
      </c>
      <c r="CA494" s="14">
        <v>79.289150000000006</v>
      </c>
      <c r="CB494" s="14">
        <v>77.81326</v>
      </c>
      <c r="CC494" s="14">
        <v>75.325299999999999</v>
      </c>
      <c r="CD494" s="14">
        <v>73.445790000000002</v>
      </c>
      <c r="CE494" s="14">
        <v>274332.2</v>
      </c>
      <c r="CF494" s="14">
        <v>253099.9</v>
      </c>
      <c r="CG494" s="14">
        <v>243792.7</v>
      </c>
      <c r="CH494" s="14">
        <v>223598</v>
      </c>
      <c r="CI494" s="14">
        <v>176660.6</v>
      </c>
      <c r="CJ494" s="14">
        <v>88227.17</v>
      </c>
      <c r="CK494" s="14">
        <v>73300.679999999993</v>
      </c>
      <c r="CL494" s="14">
        <v>68340.98</v>
      </c>
      <c r="CM494" s="14">
        <v>86151.82</v>
      </c>
      <c r="CN494" s="14">
        <v>157824.9</v>
      </c>
      <c r="CO494" s="14">
        <v>213861.2</v>
      </c>
      <c r="CP494" s="14">
        <v>277324.2</v>
      </c>
      <c r="CQ494" s="14">
        <v>321934.40000000002</v>
      </c>
      <c r="CR494" s="14">
        <v>352134.8</v>
      </c>
      <c r="CS494" s="14">
        <v>369067.3</v>
      </c>
      <c r="CT494" s="14">
        <v>393873.8</v>
      </c>
      <c r="CU494" s="14">
        <v>405303.9</v>
      </c>
      <c r="CV494" s="14">
        <v>418881.8</v>
      </c>
      <c r="CW494" s="14">
        <v>389188.5</v>
      </c>
      <c r="CX494" s="14">
        <v>325751.2</v>
      </c>
      <c r="CY494" s="14">
        <v>313201.8</v>
      </c>
      <c r="CZ494" s="14">
        <v>336861.8</v>
      </c>
      <c r="DA494" s="14">
        <v>341226</v>
      </c>
      <c r="DB494" s="14">
        <v>351520.2</v>
      </c>
      <c r="DC494" s="14">
        <v>342263.1</v>
      </c>
      <c r="DD494" s="14">
        <v>16</v>
      </c>
      <c r="DE494" s="14">
        <v>19</v>
      </c>
      <c r="DF494" s="27">
        <f t="shared" ca="1" si="7"/>
        <v>14127.367500000008</v>
      </c>
      <c r="DG494" s="14">
        <v>0</v>
      </c>
      <c r="DH494" s="14"/>
      <c r="DI494" s="14"/>
      <c r="DJ494" s="14"/>
      <c r="DK494" s="14"/>
      <c r="DL494" s="14"/>
      <c r="DM494" s="14"/>
      <c r="DN494" s="14"/>
      <c r="DO494" s="14"/>
      <c r="DP494" s="14"/>
      <c r="DQ494" s="14"/>
      <c r="DR494" s="14"/>
      <c r="DS494" s="14"/>
      <c r="DT494" s="14"/>
      <c r="DU494" s="14"/>
      <c r="DV494" s="14"/>
      <c r="DW494" s="14"/>
      <c r="DX494" s="14"/>
      <c r="DY494" s="14"/>
      <c r="DZ494" s="14"/>
      <c r="EA494" s="14"/>
    </row>
    <row r="495" spans="1:131" x14ac:dyDescent="0.25">
      <c r="A495" s="14" t="s">
        <v>64</v>
      </c>
      <c r="B495" s="14" t="s">
        <v>63</v>
      </c>
      <c r="C495" s="14" t="s">
        <v>63</v>
      </c>
      <c r="D495" s="14" t="s">
        <v>107</v>
      </c>
      <c r="E495" s="14" t="s">
        <v>63</v>
      </c>
      <c r="F495" s="14" t="s">
        <v>63</v>
      </c>
      <c r="G495" s="14" t="s">
        <v>191</v>
      </c>
      <c r="H495" s="1">
        <v>42201</v>
      </c>
      <c r="I495" s="14">
        <v>38146.410000000003</v>
      </c>
      <c r="J495" s="14">
        <v>37082.15</v>
      </c>
      <c r="K495" s="14">
        <v>36229.31</v>
      </c>
      <c r="L495" s="14">
        <v>36299.919999999998</v>
      </c>
      <c r="M495" s="14">
        <v>36512.120000000003</v>
      </c>
      <c r="N495" s="14">
        <v>38844.879999999997</v>
      </c>
      <c r="O495" s="14">
        <v>42101.43</v>
      </c>
      <c r="P495" s="14">
        <v>47457.38</v>
      </c>
      <c r="Q495" s="14">
        <v>48931.41</v>
      </c>
      <c r="R495" s="14">
        <v>50464.49</v>
      </c>
      <c r="S495" s="14">
        <v>53773.49</v>
      </c>
      <c r="T495" s="14">
        <v>53664.93</v>
      </c>
      <c r="U495" s="14">
        <v>54983.21</v>
      </c>
      <c r="V495" s="14">
        <v>56441.93</v>
      </c>
      <c r="W495" s="14">
        <v>53274.080000000002</v>
      </c>
      <c r="X495" s="14">
        <v>50129.08</v>
      </c>
      <c r="Y495" s="14">
        <v>42302.14</v>
      </c>
      <c r="Z495" s="14">
        <v>39942.32</v>
      </c>
      <c r="AA495" s="14">
        <v>38791.39</v>
      </c>
      <c r="AB495" s="14">
        <v>40716.14</v>
      </c>
      <c r="AC495" s="14">
        <v>42547.16</v>
      </c>
      <c r="AD495" s="14">
        <v>40464.69</v>
      </c>
      <c r="AE495" s="14">
        <v>37642.080000000002</v>
      </c>
      <c r="AF495" s="14">
        <v>35497.5</v>
      </c>
      <c r="AG495" s="14">
        <v>40345.279999999999</v>
      </c>
      <c r="AH495" s="14">
        <v>37554.400000000001</v>
      </c>
      <c r="AI495" s="14">
        <v>36769.949999999997</v>
      </c>
      <c r="AJ495" s="14">
        <v>36135.160000000003</v>
      </c>
      <c r="AK495" s="14">
        <v>36152.32</v>
      </c>
      <c r="AL495" s="14">
        <v>36712.79</v>
      </c>
      <c r="AM495" s="14">
        <v>39633.18</v>
      </c>
      <c r="AN495" s="14">
        <v>42972.1</v>
      </c>
      <c r="AO495" s="14">
        <v>46404.63</v>
      </c>
      <c r="AP495" s="14">
        <v>48428.27</v>
      </c>
      <c r="AQ495" s="14">
        <v>50012.02</v>
      </c>
      <c r="AR495" s="14">
        <v>51837.13</v>
      </c>
      <c r="AS495" s="14">
        <v>52905.21</v>
      </c>
      <c r="AT495" s="14">
        <v>53519.12</v>
      </c>
      <c r="AU495" s="14">
        <v>54528.2</v>
      </c>
      <c r="AV495" s="14">
        <v>53672.07</v>
      </c>
      <c r="AW495" s="14">
        <v>53012.5</v>
      </c>
      <c r="AX495" s="14">
        <v>51275.58</v>
      </c>
      <c r="AY495" s="14">
        <v>49276.54</v>
      </c>
      <c r="AZ495" s="14">
        <v>46223.11</v>
      </c>
      <c r="BA495" s="14">
        <v>44933.85</v>
      </c>
      <c r="BB495" s="14">
        <v>44914.59</v>
      </c>
      <c r="BC495" s="14">
        <v>42884.51</v>
      </c>
      <c r="BD495" s="14">
        <v>40193.46</v>
      </c>
      <c r="BE495" s="14">
        <v>38421.199999999997</v>
      </c>
      <c r="BF495" s="14">
        <v>48929.16</v>
      </c>
      <c r="BG495" s="14">
        <v>66.921490000000006</v>
      </c>
      <c r="BH495" s="14">
        <v>65.805790000000002</v>
      </c>
      <c r="BI495" s="14">
        <v>64.995859999999993</v>
      </c>
      <c r="BJ495" s="14">
        <v>63.88843</v>
      </c>
      <c r="BK495" s="14">
        <v>63.140500000000003</v>
      </c>
      <c r="BL495" s="14">
        <v>62.958680000000001</v>
      </c>
      <c r="BM495" s="14">
        <v>63.004130000000004</v>
      </c>
      <c r="BN495" s="14">
        <v>64.801649999999995</v>
      </c>
      <c r="BO495" s="14">
        <v>67.425619999999995</v>
      </c>
      <c r="BP495" s="14">
        <v>70.739670000000004</v>
      </c>
      <c r="BQ495" s="14">
        <v>74.425619999999995</v>
      </c>
      <c r="BR495" s="14">
        <v>77.479339999999993</v>
      </c>
      <c r="BS495" s="14">
        <v>80.338840000000005</v>
      </c>
      <c r="BT495" s="14">
        <v>82.954539999999994</v>
      </c>
      <c r="BU495" s="14">
        <v>83.727270000000004</v>
      </c>
      <c r="BV495" s="14">
        <v>82.995859999999993</v>
      </c>
      <c r="BW495" s="14">
        <v>82.128100000000003</v>
      </c>
      <c r="BX495" s="14">
        <v>81.231409999999997</v>
      </c>
      <c r="BY495" s="14">
        <v>79.826449999999994</v>
      </c>
      <c r="BZ495" s="14">
        <v>76.830579999999998</v>
      </c>
      <c r="CA495" s="14">
        <v>73.322310000000002</v>
      </c>
      <c r="CB495" s="14">
        <v>71.438019999999995</v>
      </c>
      <c r="CC495" s="14">
        <v>69.805790000000002</v>
      </c>
      <c r="CD495" s="14">
        <v>68.549580000000006</v>
      </c>
      <c r="CE495" s="14">
        <v>817405.6</v>
      </c>
      <c r="CF495" s="14">
        <v>772694.9</v>
      </c>
      <c r="CG495" s="14">
        <v>724668.4</v>
      </c>
      <c r="CH495" s="14">
        <v>698990.9</v>
      </c>
      <c r="CI495" s="14">
        <v>462840.2</v>
      </c>
      <c r="CJ495" s="14">
        <v>290201.5</v>
      </c>
      <c r="CK495" s="14">
        <v>268983.5</v>
      </c>
      <c r="CL495" s="14">
        <v>221172.5</v>
      </c>
      <c r="CM495" s="14">
        <v>317250.09999999998</v>
      </c>
      <c r="CN495" s="14">
        <v>764329.3</v>
      </c>
      <c r="CO495" s="14">
        <v>1015602</v>
      </c>
      <c r="CP495" s="14">
        <v>1364854</v>
      </c>
      <c r="CQ495" s="14">
        <v>1604337</v>
      </c>
      <c r="CR495" s="14">
        <v>1696405</v>
      </c>
      <c r="CS495" s="14">
        <v>1800874</v>
      </c>
      <c r="CT495" s="14">
        <v>1938657</v>
      </c>
      <c r="CU495" s="14">
        <v>1935003</v>
      </c>
      <c r="CV495" s="14">
        <v>2080183</v>
      </c>
      <c r="CW495" s="14">
        <v>1837471</v>
      </c>
      <c r="CX495" s="14">
        <v>1349028</v>
      </c>
      <c r="CY495" s="14">
        <v>1279906</v>
      </c>
      <c r="CZ495" s="14">
        <v>1311479</v>
      </c>
      <c r="DA495" s="14">
        <v>1324173</v>
      </c>
      <c r="DB495" s="14">
        <v>1425183</v>
      </c>
      <c r="DC495" s="14">
        <v>1757088</v>
      </c>
      <c r="DD495" s="14">
        <v>17</v>
      </c>
      <c r="DE495" s="14">
        <v>19</v>
      </c>
      <c r="DF495" s="27">
        <f t="shared" ca="1" si="7"/>
        <v>10842.923333333334</v>
      </c>
      <c r="DG495" s="14">
        <v>0</v>
      </c>
      <c r="DH495" s="14"/>
      <c r="DI495" s="14"/>
      <c r="DJ495" s="14"/>
      <c r="DK495" s="14"/>
      <c r="DL495" s="14"/>
      <c r="DM495" s="14"/>
      <c r="DN495" s="14"/>
      <c r="DO495" s="14"/>
      <c r="DP495" s="14"/>
      <c r="DQ495" s="14"/>
      <c r="DR495" s="14"/>
      <c r="DS495" s="14"/>
      <c r="DT495" s="14"/>
      <c r="DU495" s="14"/>
      <c r="DV495" s="14"/>
      <c r="DW495" s="14"/>
      <c r="DX495" s="14"/>
      <c r="DY495" s="14"/>
      <c r="DZ495" s="14"/>
      <c r="EA495" s="14"/>
    </row>
    <row r="496" spans="1:131" x14ac:dyDescent="0.25">
      <c r="A496" s="14" t="s">
        <v>64</v>
      </c>
      <c r="B496" s="14" t="s">
        <v>63</v>
      </c>
      <c r="C496" s="14" t="s">
        <v>63</v>
      </c>
      <c r="D496" s="14" t="s">
        <v>107</v>
      </c>
      <c r="E496" s="14" t="s">
        <v>63</v>
      </c>
      <c r="F496" s="14" t="s">
        <v>63</v>
      </c>
      <c r="G496" s="14" t="s">
        <v>191</v>
      </c>
      <c r="H496" s="1">
        <v>42213</v>
      </c>
      <c r="I496" s="14">
        <v>56541.48</v>
      </c>
      <c r="J496" s="14">
        <v>55476.9</v>
      </c>
      <c r="K496" s="14">
        <v>54013.19</v>
      </c>
      <c r="L496" s="14">
        <v>52772.95</v>
      </c>
      <c r="M496" s="14">
        <v>53686.61</v>
      </c>
      <c r="N496" s="14">
        <v>58162.52</v>
      </c>
      <c r="O496" s="14">
        <v>62356.32</v>
      </c>
      <c r="P496" s="14">
        <v>65976.210000000006</v>
      </c>
      <c r="Q496" s="14">
        <v>70021.179999999993</v>
      </c>
      <c r="R496" s="14">
        <v>74432.759999999995</v>
      </c>
      <c r="S496" s="14">
        <v>78458.13</v>
      </c>
      <c r="T496" s="14">
        <v>79903.820000000007</v>
      </c>
      <c r="U496" s="14">
        <v>80472.41</v>
      </c>
      <c r="V496" s="14">
        <v>80347.240000000005</v>
      </c>
      <c r="W496" s="14">
        <v>75049.63</v>
      </c>
      <c r="X496" s="14">
        <v>65612.03</v>
      </c>
      <c r="Y496" s="14">
        <v>65183.76</v>
      </c>
      <c r="Z496" s="14">
        <v>62650.29</v>
      </c>
      <c r="AA496" s="14">
        <v>61114.14</v>
      </c>
      <c r="AB496" s="14">
        <v>66681.83</v>
      </c>
      <c r="AC496" s="14">
        <v>66924.070000000007</v>
      </c>
      <c r="AD496" s="14">
        <v>64517.38</v>
      </c>
      <c r="AE496" s="14">
        <v>61295.89</v>
      </c>
      <c r="AF496" s="14">
        <v>57432.97</v>
      </c>
      <c r="AG496" s="14">
        <v>63640.05</v>
      </c>
      <c r="AH496" s="14">
        <v>56592.7</v>
      </c>
      <c r="AI496" s="14">
        <v>55303</v>
      </c>
      <c r="AJ496" s="14">
        <v>54219.37</v>
      </c>
      <c r="AK496" s="14">
        <v>53532.639999999999</v>
      </c>
      <c r="AL496" s="14">
        <v>54596.2</v>
      </c>
      <c r="AM496" s="14">
        <v>58615.16</v>
      </c>
      <c r="AN496" s="14">
        <v>62320.51</v>
      </c>
      <c r="AO496" s="14">
        <v>65948.490000000005</v>
      </c>
      <c r="AP496" s="14">
        <v>69760.479999999996</v>
      </c>
      <c r="AQ496" s="14">
        <v>73485.77</v>
      </c>
      <c r="AR496" s="14">
        <v>76796.3</v>
      </c>
      <c r="AS496" s="14">
        <v>78937.490000000005</v>
      </c>
      <c r="AT496" s="14">
        <v>79193.31</v>
      </c>
      <c r="AU496" s="14">
        <v>80225.14</v>
      </c>
      <c r="AV496" s="14">
        <v>78439.38</v>
      </c>
      <c r="AW496" s="14">
        <v>77870.789999999994</v>
      </c>
      <c r="AX496" s="14">
        <v>77150.320000000007</v>
      </c>
      <c r="AY496" s="14">
        <v>73846.91</v>
      </c>
      <c r="AZ496" s="14">
        <v>70433.37</v>
      </c>
      <c r="BA496" s="14">
        <v>68435.149999999994</v>
      </c>
      <c r="BB496" s="14">
        <v>66735.19</v>
      </c>
      <c r="BC496" s="14">
        <v>64460.41</v>
      </c>
      <c r="BD496" s="14">
        <v>61470.05</v>
      </c>
      <c r="BE496" s="14">
        <v>58077.78</v>
      </c>
      <c r="BF496" s="14">
        <v>74828.259999999995</v>
      </c>
      <c r="BG496" s="14">
        <v>68.956400000000002</v>
      </c>
      <c r="BH496" s="14">
        <v>67.883719999999997</v>
      </c>
      <c r="BI496" s="14">
        <v>66.154070000000004</v>
      </c>
      <c r="BJ496" s="14">
        <v>65.107560000000007</v>
      </c>
      <c r="BK496" s="14">
        <v>63.886629999999997</v>
      </c>
      <c r="BL496" s="14">
        <v>63.125</v>
      </c>
      <c r="BM496" s="14">
        <v>63.473840000000003</v>
      </c>
      <c r="BN496" s="14">
        <v>67.136629999999997</v>
      </c>
      <c r="BO496" s="14">
        <v>71.485470000000007</v>
      </c>
      <c r="BP496" s="14">
        <v>76.186040000000006</v>
      </c>
      <c r="BQ496" s="14">
        <v>80.494190000000003</v>
      </c>
      <c r="BR496" s="14">
        <v>84.904070000000004</v>
      </c>
      <c r="BS496" s="14">
        <v>88.543599999999998</v>
      </c>
      <c r="BT496" s="14">
        <v>91.229650000000007</v>
      </c>
      <c r="BU496" s="14">
        <v>92.659880000000001</v>
      </c>
      <c r="BV496" s="14">
        <v>93.468029999999999</v>
      </c>
      <c r="BW496" s="14">
        <v>93.281970000000001</v>
      </c>
      <c r="BX496" s="14">
        <v>92.482560000000007</v>
      </c>
      <c r="BY496" s="14">
        <v>90.613370000000003</v>
      </c>
      <c r="BZ496" s="14">
        <v>86.950580000000002</v>
      </c>
      <c r="CA496" s="14">
        <v>82.462209999999999</v>
      </c>
      <c r="CB496" s="14">
        <v>78.834299999999999</v>
      </c>
      <c r="CC496" s="14">
        <v>76.581400000000002</v>
      </c>
      <c r="CD496" s="14">
        <v>75.037790000000001</v>
      </c>
      <c r="CE496" s="14">
        <v>207139.8</v>
      </c>
      <c r="CF496" s="14">
        <v>182726.3</v>
      </c>
      <c r="CG496" s="14">
        <v>169904.4</v>
      </c>
      <c r="CH496" s="14">
        <v>152806.39999999999</v>
      </c>
      <c r="CI496" s="14">
        <v>111621.5</v>
      </c>
      <c r="CJ496" s="14">
        <v>62247.85</v>
      </c>
      <c r="CK496" s="14">
        <v>53229.5</v>
      </c>
      <c r="CL496" s="14">
        <v>50063.9</v>
      </c>
      <c r="CM496" s="14">
        <v>68439.38</v>
      </c>
      <c r="CN496" s="14">
        <v>129059.1</v>
      </c>
      <c r="CO496" s="14">
        <v>180894.4</v>
      </c>
      <c r="CP496" s="14">
        <v>236814</v>
      </c>
      <c r="CQ496" s="14">
        <v>272489.3</v>
      </c>
      <c r="CR496" s="14">
        <v>294746.09999999998</v>
      </c>
      <c r="CS496" s="14">
        <v>308491.8</v>
      </c>
      <c r="CT496" s="14">
        <v>338854.40000000002</v>
      </c>
      <c r="CU496" s="14">
        <v>344162.6</v>
      </c>
      <c r="CV496" s="14">
        <v>358919.4</v>
      </c>
      <c r="CW496" s="14">
        <v>341141.3</v>
      </c>
      <c r="CX496" s="14">
        <v>285005.3</v>
      </c>
      <c r="CY496" s="14">
        <v>269726.5</v>
      </c>
      <c r="CZ496" s="14">
        <v>273539.90000000002</v>
      </c>
      <c r="DA496" s="14">
        <v>278597</v>
      </c>
      <c r="DB496" s="14">
        <v>289229.3</v>
      </c>
      <c r="DC496" s="14">
        <v>295738.90000000002</v>
      </c>
      <c r="DD496" s="14">
        <v>16</v>
      </c>
      <c r="DE496" s="14">
        <v>19</v>
      </c>
      <c r="DF496" s="27">
        <f t="shared" ca="1" si="7"/>
        <v>13186.794999999998</v>
      </c>
      <c r="DG496" s="14">
        <v>0</v>
      </c>
      <c r="DH496" s="14"/>
      <c r="DI496" s="14"/>
      <c r="DJ496" s="14"/>
      <c r="DK496" s="14"/>
      <c r="DL496" s="14"/>
      <c r="DM496" s="14"/>
      <c r="DN496" s="14"/>
      <c r="DO496" s="14"/>
      <c r="DP496" s="14"/>
      <c r="DQ496" s="14"/>
      <c r="DR496" s="14"/>
      <c r="DS496" s="14"/>
      <c r="DT496" s="14"/>
      <c r="DU496" s="14"/>
      <c r="DV496" s="14"/>
      <c r="DW496" s="14"/>
      <c r="DX496" s="14"/>
      <c r="DY496" s="14"/>
      <c r="DZ496" s="14"/>
      <c r="EA496" s="14"/>
    </row>
    <row r="497" spans="1:131" x14ac:dyDescent="0.25">
      <c r="A497" s="14" t="s">
        <v>64</v>
      </c>
      <c r="B497" s="14" t="s">
        <v>63</v>
      </c>
      <c r="C497" s="14" t="s">
        <v>63</v>
      </c>
      <c r="D497" s="14" t="s">
        <v>107</v>
      </c>
      <c r="E497" s="14" t="s">
        <v>63</v>
      </c>
      <c r="F497" s="14" t="s">
        <v>63</v>
      </c>
      <c r="G497" s="14" t="s">
        <v>191</v>
      </c>
      <c r="H497" s="1">
        <v>42214</v>
      </c>
      <c r="I497" s="14">
        <v>55076.52</v>
      </c>
      <c r="J497" s="14">
        <v>54077.46</v>
      </c>
      <c r="K497" s="14">
        <v>52578.7</v>
      </c>
      <c r="L497" s="14">
        <v>52480.54</v>
      </c>
      <c r="M497" s="14">
        <v>53706.53</v>
      </c>
      <c r="N497" s="14">
        <v>56383.57</v>
      </c>
      <c r="O497" s="14">
        <v>61981.11</v>
      </c>
      <c r="P497" s="14">
        <v>67520.639999999999</v>
      </c>
      <c r="Q497" s="14">
        <v>69875.31</v>
      </c>
      <c r="R497" s="14">
        <v>74627.360000000001</v>
      </c>
      <c r="S497" s="14">
        <v>78297.09</v>
      </c>
      <c r="T497" s="14">
        <v>79162.97</v>
      </c>
      <c r="U497" s="14">
        <v>79512.12</v>
      </c>
      <c r="V497" s="14">
        <v>80178.929999999993</v>
      </c>
      <c r="W497" s="14">
        <v>75983.89</v>
      </c>
      <c r="X497" s="14">
        <v>65803.7</v>
      </c>
      <c r="Y497" s="14">
        <v>64646.93</v>
      </c>
      <c r="Z497" s="14">
        <v>62514.35</v>
      </c>
      <c r="AA497" s="14">
        <v>61260.86</v>
      </c>
      <c r="AB497" s="14">
        <v>68033.27</v>
      </c>
      <c r="AC497" s="14">
        <v>67896.039999999994</v>
      </c>
      <c r="AD497" s="14">
        <v>64366.26</v>
      </c>
      <c r="AE497" s="14">
        <v>61475.09</v>
      </c>
      <c r="AF497" s="14">
        <v>58032.84</v>
      </c>
      <c r="AG497" s="14">
        <v>63556.46</v>
      </c>
      <c r="AH497" s="14">
        <v>55476.37</v>
      </c>
      <c r="AI497" s="14">
        <v>54366.71</v>
      </c>
      <c r="AJ497" s="14">
        <v>53040.77</v>
      </c>
      <c r="AK497" s="14">
        <v>53315.5</v>
      </c>
      <c r="AL497" s="14">
        <v>54558.14</v>
      </c>
      <c r="AM497" s="14">
        <v>56677.33</v>
      </c>
      <c r="AN497" s="14">
        <v>61725.04</v>
      </c>
      <c r="AO497" s="14">
        <v>67535.59</v>
      </c>
      <c r="AP497" s="14">
        <v>69707.47</v>
      </c>
      <c r="AQ497" s="14">
        <v>73755.13</v>
      </c>
      <c r="AR497" s="14">
        <v>77023.34</v>
      </c>
      <c r="AS497" s="14">
        <v>78476</v>
      </c>
      <c r="AT497" s="14">
        <v>78770.039999999994</v>
      </c>
      <c r="AU497" s="14">
        <v>80455.490000000005</v>
      </c>
      <c r="AV497" s="14">
        <v>80021.820000000007</v>
      </c>
      <c r="AW497" s="14">
        <v>78613.37</v>
      </c>
      <c r="AX497" s="14">
        <v>77010.59</v>
      </c>
      <c r="AY497" s="14">
        <v>74567.27</v>
      </c>
      <c r="AZ497" s="14">
        <v>71467.08</v>
      </c>
      <c r="BA497" s="14">
        <v>70371.89</v>
      </c>
      <c r="BB497" s="14">
        <v>68437.41</v>
      </c>
      <c r="BC497" s="14">
        <v>65062.720000000001</v>
      </c>
      <c r="BD497" s="14">
        <v>62254.57</v>
      </c>
      <c r="BE497" s="14">
        <v>59317.09</v>
      </c>
      <c r="BF497" s="14">
        <v>75395.95</v>
      </c>
      <c r="BG497" s="14">
        <v>73.057230000000004</v>
      </c>
      <c r="BH497" s="14">
        <v>71.424700000000001</v>
      </c>
      <c r="BI497" s="14">
        <v>70.150599999999997</v>
      </c>
      <c r="BJ497" s="14">
        <v>69.006029999999996</v>
      </c>
      <c r="BK497" s="14">
        <v>67.253010000000003</v>
      </c>
      <c r="BL497" s="14">
        <v>66.030119999999997</v>
      </c>
      <c r="BM497" s="14">
        <v>66.054209999999998</v>
      </c>
      <c r="BN497" s="14">
        <v>68.771090000000001</v>
      </c>
      <c r="BO497" s="14">
        <v>72.524090000000001</v>
      </c>
      <c r="BP497" s="14">
        <v>76.584339999999997</v>
      </c>
      <c r="BQ497" s="14">
        <v>80.921679999999995</v>
      </c>
      <c r="BR497" s="14">
        <v>85.081320000000005</v>
      </c>
      <c r="BS497" s="14">
        <v>87.650599999999997</v>
      </c>
      <c r="BT497" s="14">
        <v>90.271090000000001</v>
      </c>
      <c r="BU497" s="14">
        <v>91.78313</v>
      </c>
      <c r="BV497" s="14">
        <v>92.015060000000005</v>
      </c>
      <c r="BW497" s="14">
        <v>91.734939999999995</v>
      </c>
      <c r="BX497" s="14">
        <v>90.117469999999997</v>
      </c>
      <c r="BY497" s="14">
        <v>87.78313</v>
      </c>
      <c r="BZ497" s="14">
        <v>83.969880000000003</v>
      </c>
      <c r="CA497" s="14">
        <v>79.490970000000004</v>
      </c>
      <c r="CB497" s="14">
        <v>76.18374</v>
      </c>
      <c r="CC497" s="14">
        <v>73.490970000000004</v>
      </c>
      <c r="CD497" s="14">
        <v>71.969880000000003</v>
      </c>
      <c r="CE497" s="14">
        <v>210156.4</v>
      </c>
      <c r="CF497" s="14">
        <v>201059.9</v>
      </c>
      <c r="CG497" s="14">
        <v>179021.1</v>
      </c>
      <c r="CH497" s="14">
        <v>163636.9</v>
      </c>
      <c r="CI497" s="14">
        <v>108403.1</v>
      </c>
      <c r="CJ497" s="14">
        <v>63343.49</v>
      </c>
      <c r="CK497" s="14">
        <v>53972.97</v>
      </c>
      <c r="CL497" s="14">
        <v>50157.45</v>
      </c>
      <c r="CM497" s="14">
        <v>70880.47</v>
      </c>
      <c r="CN497" s="14">
        <v>134626</v>
      </c>
      <c r="CO497" s="14">
        <v>189024.9</v>
      </c>
      <c r="CP497" s="14">
        <v>242508.4</v>
      </c>
      <c r="CQ497" s="14">
        <v>279728.5</v>
      </c>
      <c r="CR497" s="14">
        <v>299638.90000000002</v>
      </c>
      <c r="CS497" s="14">
        <v>314284.40000000002</v>
      </c>
      <c r="CT497" s="14">
        <v>346257.1</v>
      </c>
      <c r="CU497" s="14">
        <v>355718.6</v>
      </c>
      <c r="CV497" s="14">
        <v>373382.7</v>
      </c>
      <c r="CW497" s="14">
        <v>356056.1</v>
      </c>
      <c r="CX497" s="14">
        <v>300091</v>
      </c>
      <c r="CY497" s="14">
        <v>284101.09999999998</v>
      </c>
      <c r="CZ497" s="14">
        <v>286917</v>
      </c>
      <c r="DA497" s="14">
        <v>288415.2</v>
      </c>
      <c r="DB497" s="14">
        <v>294461.8</v>
      </c>
      <c r="DC497" s="14">
        <v>307725.8</v>
      </c>
      <c r="DD497" s="14">
        <v>16</v>
      </c>
      <c r="DE497" s="14">
        <v>19</v>
      </c>
      <c r="DF497" s="27">
        <f t="shared" ca="1" si="7"/>
        <v>13996.802499999991</v>
      </c>
      <c r="DG497" s="14">
        <v>0</v>
      </c>
      <c r="DH497" s="14"/>
      <c r="DI497" s="14"/>
      <c r="DJ497" s="14"/>
      <c r="DK497" s="14"/>
      <c r="DL497" s="14"/>
      <c r="DM497" s="14"/>
      <c r="DN497" s="14"/>
      <c r="DO497" s="14"/>
      <c r="DP497" s="14"/>
      <c r="DQ497" s="14"/>
      <c r="DR497" s="14"/>
      <c r="DS497" s="14"/>
      <c r="DT497" s="14"/>
      <c r="DU497" s="14"/>
      <c r="DV497" s="14"/>
      <c r="DW497" s="14"/>
      <c r="DX497" s="14"/>
      <c r="DY497" s="14"/>
      <c r="DZ497" s="14"/>
      <c r="EA497" s="14"/>
    </row>
    <row r="498" spans="1:131" x14ac:dyDescent="0.25">
      <c r="A498" s="14" t="s">
        <v>64</v>
      </c>
      <c r="B498" s="14" t="s">
        <v>63</v>
      </c>
      <c r="C498" s="14" t="s">
        <v>63</v>
      </c>
      <c r="D498" s="14" t="s">
        <v>107</v>
      </c>
      <c r="E498" s="14" t="s">
        <v>63</v>
      </c>
      <c r="F498" s="14" t="s">
        <v>63</v>
      </c>
      <c r="G498" s="14" t="s">
        <v>191</v>
      </c>
      <c r="H498" s="1">
        <v>42215</v>
      </c>
      <c r="I498" s="14">
        <v>58242.46</v>
      </c>
      <c r="J498" s="14">
        <v>56896.65</v>
      </c>
      <c r="K498" s="14">
        <v>55134.84</v>
      </c>
      <c r="L498" s="14">
        <v>54756.26</v>
      </c>
      <c r="M498" s="14">
        <v>55908.36</v>
      </c>
      <c r="N498" s="14">
        <v>59615.45</v>
      </c>
      <c r="O498" s="14">
        <v>64030.82</v>
      </c>
      <c r="P498" s="14">
        <v>68779.42</v>
      </c>
      <c r="Q498" s="14">
        <v>71839.48</v>
      </c>
      <c r="R498" s="14">
        <v>76085.53</v>
      </c>
      <c r="S498" s="14">
        <v>79569.13</v>
      </c>
      <c r="T498" s="14">
        <v>81686.7</v>
      </c>
      <c r="U498" s="14">
        <v>82484.479999999996</v>
      </c>
      <c r="V498" s="14">
        <v>82198.23</v>
      </c>
      <c r="W498" s="14">
        <v>78532.55</v>
      </c>
      <c r="X498" s="14">
        <v>70943.94</v>
      </c>
      <c r="Y498" s="14">
        <v>68234.55</v>
      </c>
      <c r="Z498" s="14">
        <v>66262.34</v>
      </c>
      <c r="AA498" s="14">
        <v>64808.81</v>
      </c>
      <c r="AB498" s="14">
        <v>69558.559999999998</v>
      </c>
      <c r="AC498" s="14">
        <v>70193.02</v>
      </c>
      <c r="AD498" s="14">
        <v>67428.479999999996</v>
      </c>
      <c r="AE498" s="14">
        <v>64320.38</v>
      </c>
      <c r="AF498" s="14">
        <v>58994.62</v>
      </c>
      <c r="AG498" s="14">
        <v>67562.41</v>
      </c>
      <c r="AH498" s="14">
        <v>58172.71</v>
      </c>
      <c r="AI498" s="14">
        <v>56686.32</v>
      </c>
      <c r="AJ498" s="14">
        <v>55273.46</v>
      </c>
      <c r="AK498" s="14">
        <v>55377.19</v>
      </c>
      <c r="AL498" s="14">
        <v>56680.56</v>
      </c>
      <c r="AM498" s="14">
        <v>59976.55</v>
      </c>
      <c r="AN498" s="14">
        <v>63768.12</v>
      </c>
      <c r="AO498" s="14">
        <v>68747.66</v>
      </c>
      <c r="AP498" s="14">
        <v>71794.320000000007</v>
      </c>
      <c r="AQ498" s="14">
        <v>75395.95</v>
      </c>
      <c r="AR498" s="14">
        <v>78134.89</v>
      </c>
      <c r="AS498" s="14">
        <v>81075.59</v>
      </c>
      <c r="AT498" s="14">
        <v>81999.92</v>
      </c>
      <c r="AU498" s="14">
        <v>82385.070000000007</v>
      </c>
      <c r="AV498" s="14">
        <v>82130.679999999993</v>
      </c>
      <c r="AW498" s="14">
        <v>83299.23</v>
      </c>
      <c r="AX498" s="14">
        <v>80423.48</v>
      </c>
      <c r="AY498" s="14">
        <v>78111.48</v>
      </c>
      <c r="AZ498" s="14">
        <v>75015.820000000007</v>
      </c>
      <c r="BA498" s="14">
        <v>71971.100000000006</v>
      </c>
      <c r="BB498" s="14">
        <v>70437.75</v>
      </c>
      <c r="BC498" s="14">
        <v>67790.22</v>
      </c>
      <c r="BD498" s="14">
        <v>64667.1</v>
      </c>
      <c r="BE498" s="14">
        <v>59778.720000000001</v>
      </c>
      <c r="BF498" s="14">
        <v>79233.350000000006</v>
      </c>
      <c r="BG498" s="14">
        <v>70.818960000000004</v>
      </c>
      <c r="BH498" s="14">
        <v>69.991380000000007</v>
      </c>
      <c r="BI498" s="14">
        <v>69.126429999999999</v>
      </c>
      <c r="BJ498" s="14">
        <v>67.847700000000003</v>
      </c>
      <c r="BK498" s="14">
        <v>67.112070000000003</v>
      </c>
      <c r="BL498" s="14">
        <v>66.454030000000003</v>
      </c>
      <c r="BM498" s="14">
        <v>66.117810000000006</v>
      </c>
      <c r="BN498" s="14">
        <v>67.040229999999994</v>
      </c>
      <c r="BO498" s="14">
        <v>69.304599999999994</v>
      </c>
      <c r="BP498" s="14">
        <v>72.344830000000002</v>
      </c>
      <c r="BQ498" s="14">
        <v>75.502880000000005</v>
      </c>
      <c r="BR498" s="14">
        <v>79.031610000000001</v>
      </c>
      <c r="BS498" s="14">
        <v>82.218389999999999</v>
      </c>
      <c r="BT498" s="14">
        <v>84.738500000000002</v>
      </c>
      <c r="BU498" s="14">
        <v>86.327579999999998</v>
      </c>
      <c r="BV498" s="14">
        <v>87.261499999999998</v>
      </c>
      <c r="BW498" s="14">
        <v>87.290229999999994</v>
      </c>
      <c r="BX498" s="14">
        <v>86.066090000000003</v>
      </c>
      <c r="BY498" s="14">
        <v>83.537350000000004</v>
      </c>
      <c r="BZ498" s="14">
        <v>79.589079999999996</v>
      </c>
      <c r="CA498" s="14">
        <v>76.629310000000004</v>
      </c>
      <c r="CB498" s="14">
        <v>74.612070000000003</v>
      </c>
      <c r="CC498" s="14">
        <v>73.077579999999998</v>
      </c>
      <c r="CD498" s="14">
        <v>72.031610000000001</v>
      </c>
      <c r="CE498" s="14">
        <v>207618.7</v>
      </c>
      <c r="CF498" s="14">
        <v>187120.9</v>
      </c>
      <c r="CG498" s="14">
        <v>170644.5</v>
      </c>
      <c r="CH498" s="14">
        <v>163344</v>
      </c>
      <c r="CI498" s="14">
        <v>115086.6</v>
      </c>
      <c r="CJ498" s="14">
        <v>63568.98</v>
      </c>
      <c r="CK498" s="14">
        <v>54032.12</v>
      </c>
      <c r="CL498" s="14">
        <v>52243.17</v>
      </c>
      <c r="CM498" s="14">
        <v>73394.12</v>
      </c>
      <c r="CN498" s="14">
        <v>133881.79999999999</v>
      </c>
      <c r="CO498" s="14">
        <v>190017.6</v>
      </c>
      <c r="CP498" s="14">
        <v>248953</v>
      </c>
      <c r="CQ498" s="14">
        <v>284991.8</v>
      </c>
      <c r="CR498" s="14">
        <v>308168.7</v>
      </c>
      <c r="CS498" s="14">
        <v>321815.40000000002</v>
      </c>
      <c r="CT498" s="14">
        <v>355775.7</v>
      </c>
      <c r="CU498" s="14">
        <v>360379.6</v>
      </c>
      <c r="CV498" s="14">
        <v>375244.3</v>
      </c>
      <c r="CW498" s="14">
        <v>350580.6</v>
      </c>
      <c r="CX498" s="14">
        <v>294900.90000000002</v>
      </c>
      <c r="CY498" s="14">
        <v>278860.79999999999</v>
      </c>
      <c r="CZ498" s="14">
        <v>285202</v>
      </c>
      <c r="DA498" s="14">
        <v>290167.3</v>
      </c>
      <c r="DB498" s="14">
        <v>298524.5</v>
      </c>
      <c r="DC498" s="14">
        <v>309157.59999999998</v>
      </c>
      <c r="DD498" s="14">
        <v>16</v>
      </c>
      <c r="DE498" s="14">
        <v>19</v>
      </c>
      <c r="DF498" s="27">
        <f t="shared" ca="1" si="7"/>
        <v>13428.807499999981</v>
      </c>
      <c r="DG498" s="14">
        <v>0</v>
      </c>
      <c r="DH498" s="14"/>
      <c r="DI498" s="14"/>
      <c r="DJ498" s="14"/>
      <c r="DK498" s="14"/>
      <c r="DL498" s="14"/>
      <c r="DM498" s="14"/>
      <c r="DN498" s="14"/>
      <c r="DO498" s="14"/>
      <c r="DP498" s="14"/>
      <c r="DQ498" s="14"/>
      <c r="DR498" s="14"/>
      <c r="DS498" s="14"/>
      <c r="DT498" s="14"/>
      <c r="DU498" s="14"/>
      <c r="DV498" s="14"/>
      <c r="DW498" s="14"/>
      <c r="DX498" s="14"/>
      <c r="DY498" s="14"/>
      <c r="DZ498" s="14"/>
      <c r="EA498" s="14"/>
    </row>
    <row r="499" spans="1:131" x14ac:dyDescent="0.25">
      <c r="A499" s="14" t="s">
        <v>64</v>
      </c>
      <c r="B499" s="14" t="s">
        <v>63</v>
      </c>
      <c r="C499" s="14" t="s">
        <v>63</v>
      </c>
      <c r="D499" s="14" t="s">
        <v>107</v>
      </c>
      <c r="E499" s="14" t="s">
        <v>63</v>
      </c>
      <c r="F499" s="14" t="s">
        <v>63</v>
      </c>
      <c r="G499" s="14" t="s">
        <v>191</v>
      </c>
      <c r="H499" s="1">
        <v>42233</v>
      </c>
      <c r="I499" s="14">
        <v>72113.39</v>
      </c>
      <c r="J499" s="14">
        <v>71649.25</v>
      </c>
      <c r="K499" s="14">
        <v>70538.460000000006</v>
      </c>
      <c r="L499" s="14">
        <v>70316.600000000006</v>
      </c>
      <c r="M499" s="14">
        <v>71197.539999999994</v>
      </c>
      <c r="N499" s="14">
        <v>76384.37</v>
      </c>
      <c r="O499" s="14">
        <v>81548.66</v>
      </c>
      <c r="P499" s="14">
        <v>87451.91</v>
      </c>
      <c r="Q499" s="14">
        <v>95029.7</v>
      </c>
      <c r="R499" s="14">
        <v>99660.52</v>
      </c>
      <c r="S499" s="14">
        <v>103795.3</v>
      </c>
      <c r="T499" s="14">
        <v>105340.9</v>
      </c>
      <c r="U499" s="14">
        <v>107962</v>
      </c>
      <c r="V499" s="14">
        <v>106024.8</v>
      </c>
      <c r="W499" s="14">
        <v>96500.479999999996</v>
      </c>
      <c r="X499" s="14">
        <v>88340.42</v>
      </c>
      <c r="Y499" s="14">
        <v>85497.9</v>
      </c>
      <c r="Z499" s="14">
        <v>81953.06</v>
      </c>
      <c r="AA499" s="14">
        <v>80024.05</v>
      </c>
      <c r="AB499" s="14">
        <v>88076.57</v>
      </c>
      <c r="AC499" s="14">
        <v>91631.63</v>
      </c>
      <c r="AD499" s="14">
        <v>89349.53</v>
      </c>
      <c r="AE499" s="14">
        <v>87167.23</v>
      </c>
      <c r="AF499" s="14">
        <v>84059.03</v>
      </c>
      <c r="AG499" s="14">
        <v>83953.86</v>
      </c>
      <c r="AH499" s="14">
        <v>72191.98</v>
      </c>
      <c r="AI499" s="14">
        <v>71522.66</v>
      </c>
      <c r="AJ499" s="14">
        <v>70611.070000000007</v>
      </c>
      <c r="AK499" s="14">
        <v>70740.600000000006</v>
      </c>
      <c r="AL499" s="14">
        <v>71795.11</v>
      </c>
      <c r="AM499" s="14">
        <v>76877.05</v>
      </c>
      <c r="AN499" s="14">
        <v>81400.740000000005</v>
      </c>
      <c r="AO499" s="14">
        <v>87365.36</v>
      </c>
      <c r="AP499" s="14">
        <v>95021.21</v>
      </c>
      <c r="AQ499" s="14">
        <v>98816.33</v>
      </c>
      <c r="AR499" s="14">
        <v>102556.9</v>
      </c>
      <c r="AS499" s="14">
        <v>104525.5</v>
      </c>
      <c r="AT499" s="14">
        <v>106968.9</v>
      </c>
      <c r="AU499" s="14">
        <v>107799.8</v>
      </c>
      <c r="AV499" s="14">
        <v>107409.5</v>
      </c>
      <c r="AW499" s="14">
        <v>111284.4</v>
      </c>
      <c r="AX499" s="14">
        <v>108299</v>
      </c>
      <c r="AY499" s="14">
        <v>104237.4</v>
      </c>
      <c r="AZ499" s="14">
        <v>99859.15</v>
      </c>
      <c r="BA499" s="14">
        <v>94961.69</v>
      </c>
      <c r="BB499" s="14">
        <v>93216.51</v>
      </c>
      <c r="BC499" s="14">
        <v>89927.63</v>
      </c>
      <c r="BD499" s="14">
        <v>87553.31</v>
      </c>
      <c r="BE499" s="14">
        <v>84974.720000000001</v>
      </c>
      <c r="BF499" s="14">
        <v>105941.7</v>
      </c>
      <c r="BG499" s="14">
        <v>74.602149999999995</v>
      </c>
      <c r="BH499" s="14">
        <v>72.795699999999997</v>
      </c>
      <c r="BI499" s="14">
        <v>71.201610000000002</v>
      </c>
      <c r="BJ499" s="14">
        <v>69.607529999999997</v>
      </c>
      <c r="BK499" s="14">
        <v>68.336020000000005</v>
      </c>
      <c r="BL499" s="14">
        <v>67.142470000000003</v>
      </c>
      <c r="BM499" s="14">
        <v>66.43817</v>
      </c>
      <c r="BN499" s="14">
        <v>68.559139999999999</v>
      </c>
      <c r="BO499" s="14">
        <v>72.553759999999997</v>
      </c>
      <c r="BP499" s="14">
        <v>76.580640000000002</v>
      </c>
      <c r="BQ499" s="14">
        <v>80.846770000000006</v>
      </c>
      <c r="BR499" s="14">
        <v>84.540319999999994</v>
      </c>
      <c r="BS499" s="14">
        <v>87.5</v>
      </c>
      <c r="BT499" s="14">
        <v>90.131720000000001</v>
      </c>
      <c r="BU499" s="14">
        <v>91.967740000000006</v>
      </c>
      <c r="BV499" s="14">
        <v>92.655910000000006</v>
      </c>
      <c r="BW499" s="14">
        <v>92.18817</v>
      </c>
      <c r="BX499" s="14">
        <v>90.583340000000007</v>
      </c>
      <c r="BY499" s="14">
        <v>87.709680000000006</v>
      </c>
      <c r="BZ499" s="14">
        <v>82.879040000000003</v>
      </c>
      <c r="CA499" s="14">
        <v>78.209680000000006</v>
      </c>
      <c r="CB499" s="14">
        <v>74.924729999999997</v>
      </c>
      <c r="CC499" s="14">
        <v>72.104839999999996</v>
      </c>
      <c r="CD499" s="14">
        <v>70.459680000000006</v>
      </c>
      <c r="CE499" s="14">
        <v>332085.5</v>
      </c>
      <c r="CF499" s="14">
        <v>283392.2</v>
      </c>
      <c r="CG499" s="14">
        <v>253809.4</v>
      </c>
      <c r="CH499" s="14">
        <v>231790.5</v>
      </c>
      <c r="CI499" s="14">
        <v>173752.8</v>
      </c>
      <c r="CJ499" s="14">
        <v>99864.52</v>
      </c>
      <c r="CK499" s="14">
        <v>77057.81</v>
      </c>
      <c r="CL499" s="14">
        <v>79536.05</v>
      </c>
      <c r="CM499" s="14">
        <v>116107.2</v>
      </c>
      <c r="CN499" s="14">
        <v>196488.6</v>
      </c>
      <c r="CO499" s="14">
        <v>315932.79999999999</v>
      </c>
      <c r="CP499" s="14">
        <v>395689.6</v>
      </c>
      <c r="CQ499" s="14">
        <v>432091.6</v>
      </c>
      <c r="CR499" s="14">
        <v>472166.2</v>
      </c>
      <c r="CS499" s="14">
        <v>469766.7</v>
      </c>
      <c r="CT499" s="14">
        <v>486488.3</v>
      </c>
      <c r="CU499" s="14">
        <v>466877.1</v>
      </c>
      <c r="CV499" s="14">
        <v>483812.9</v>
      </c>
      <c r="CW499" s="14">
        <v>461726.7</v>
      </c>
      <c r="CX499" s="14">
        <v>444949.1</v>
      </c>
      <c r="CY499" s="14">
        <v>445287</v>
      </c>
      <c r="CZ499" s="14">
        <v>435187.6</v>
      </c>
      <c r="DA499" s="14">
        <v>426450.7</v>
      </c>
      <c r="DB499" s="14">
        <v>441728.4</v>
      </c>
      <c r="DC499" s="14">
        <v>403448.3</v>
      </c>
      <c r="DD499" s="14">
        <v>16</v>
      </c>
      <c r="DE499" s="14">
        <v>19</v>
      </c>
      <c r="DF499" s="27">
        <f t="shared" ca="1" si="7"/>
        <v>23853.717500000013</v>
      </c>
      <c r="DG499" s="14">
        <v>0</v>
      </c>
      <c r="DH499" s="14"/>
      <c r="DI499" s="14"/>
      <c r="DJ499" s="14"/>
      <c r="DK499" s="14"/>
      <c r="DL499" s="14"/>
      <c r="DM499" s="14"/>
      <c r="DN499" s="14"/>
      <c r="DO499" s="14"/>
      <c r="DP499" s="14"/>
      <c r="DQ499" s="14"/>
      <c r="DR499" s="14"/>
      <c r="DS499" s="14"/>
      <c r="DT499" s="14"/>
      <c r="DU499" s="14"/>
      <c r="DV499" s="14"/>
      <c r="DW499" s="14"/>
      <c r="DX499" s="14"/>
      <c r="DY499" s="14"/>
      <c r="DZ499" s="14"/>
      <c r="EA499" s="14"/>
    </row>
    <row r="500" spans="1:131" x14ac:dyDescent="0.25">
      <c r="A500" s="14" t="s">
        <v>64</v>
      </c>
      <c r="B500" s="14" t="s">
        <v>63</v>
      </c>
      <c r="C500" s="14" t="s">
        <v>63</v>
      </c>
      <c r="D500" s="14" t="s">
        <v>107</v>
      </c>
      <c r="E500" s="14" t="s">
        <v>63</v>
      </c>
      <c r="F500" s="14" t="s">
        <v>63</v>
      </c>
      <c r="G500" s="14" t="s">
        <v>191</v>
      </c>
      <c r="H500" s="1">
        <v>42234</v>
      </c>
      <c r="I500" s="14">
        <v>84931.99</v>
      </c>
      <c r="J500" s="14">
        <v>84116.32</v>
      </c>
      <c r="K500" s="14">
        <v>82690.27</v>
      </c>
      <c r="L500" s="14">
        <v>82855.44</v>
      </c>
      <c r="M500" s="14">
        <v>82498.899999999994</v>
      </c>
      <c r="N500" s="14">
        <v>88075.39</v>
      </c>
      <c r="O500" s="14">
        <v>93194.54</v>
      </c>
      <c r="P500" s="14">
        <v>93534.07</v>
      </c>
      <c r="Q500" s="14">
        <v>95511.73</v>
      </c>
      <c r="R500" s="14">
        <v>101437.4</v>
      </c>
      <c r="S500" s="14">
        <v>106562.6</v>
      </c>
      <c r="T500" s="14">
        <v>107836</v>
      </c>
      <c r="U500" s="14">
        <v>108589.6</v>
      </c>
      <c r="V500" s="14">
        <v>106444.5</v>
      </c>
      <c r="W500" s="14">
        <v>98734.61</v>
      </c>
      <c r="X500" s="14">
        <v>86582.51</v>
      </c>
      <c r="Y500" s="14">
        <v>84916.77</v>
      </c>
      <c r="Z500" s="14">
        <v>81191.28</v>
      </c>
      <c r="AA500" s="14">
        <v>78175.199999999997</v>
      </c>
      <c r="AB500" s="14">
        <v>89504.9</v>
      </c>
      <c r="AC500" s="14">
        <v>94128.08</v>
      </c>
      <c r="AD500" s="14">
        <v>92875.59</v>
      </c>
      <c r="AE500" s="14">
        <v>91007.73</v>
      </c>
      <c r="AF500" s="14">
        <v>87881.38</v>
      </c>
      <c r="AG500" s="14">
        <v>82716.44</v>
      </c>
      <c r="AH500" s="14">
        <v>84092.2</v>
      </c>
      <c r="AI500" s="14">
        <v>82971.259999999995</v>
      </c>
      <c r="AJ500" s="14">
        <v>81977.81</v>
      </c>
      <c r="AK500" s="14">
        <v>82851.48</v>
      </c>
      <c r="AL500" s="14">
        <v>83004.75</v>
      </c>
      <c r="AM500" s="14">
        <v>88544.76</v>
      </c>
      <c r="AN500" s="14">
        <v>93063.37</v>
      </c>
      <c r="AO500" s="14">
        <v>93630.59</v>
      </c>
      <c r="AP500" s="14">
        <v>95576.95</v>
      </c>
      <c r="AQ500" s="14">
        <v>100564.7</v>
      </c>
      <c r="AR500" s="14">
        <v>104676.7</v>
      </c>
      <c r="AS500" s="14">
        <v>106346.7</v>
      </c>
      <c r="AT500" s="14">
        <v>107142.7</v>
      </c>
      <c r="AU500" s="14">
        <v>106842.9</v>
      </c>
      <c r="AV500" s="14">
        <v>108494.3</v>
      </c>
      <c r="AW500" s="14">
        <v>108818.5</v>
      </c>
      <c r="AX500" s="14">
        <v>107270.6</v>
      </c>
      <c r="AY500" s="14">
        <v>103085.8</v>
      </c>
      <c r="AZ500" s="14">
        <v>97404.03</v>
      </c>
      <c r="BA500" s="14">
        <v>95960.78</v>
      </c>
      <c r="BB500" s="14">
        <v>94488.05</v>
      </c>
      <c r="BC500" s="14">
        <v>92369.72</v>
      </c>
      <c r="BD500" s="14">
        <v>90336.960000000006</v>
      </c>
      <c r="BE500" s="14">
        <v>87699.9</v>
      </c>
      <c r="BF500" s="14">
        <v>104130.2</v>
      </c>
      <c r="BG500" s="14">
        <v>69.305260000000004</v>
      </c>
      <c r="BH500" s="14">
        <v>67.934209999999993</v>
      </c>
      <c r="BI500" s="14">
        <v>67.081580000000002</v>
      </c>
      <c r="BJ500" s="14">
        <v>66.3</v>
      </c>
      <c r="BK500" s="14">
        <v>65.165790000000001</v>
      </c>
      <c r="BL500" s="14">
        <v>64.392110000000002</v>
      </c>
      <c r="BM500" s="14">
        <v>64.010530000000003</v>
      </c>
      <c r="BN500" s="14">
        <v>64.836849999999998</v>
      </c>
      <c r="BO500" s="14">
        <v>67.407899999999998</v>
      </c>
      <c r="BP500" s="14">
        <v>70.623689999999996</v>
      </c>
      <c r="BQ500" s="14">
        <v>74.07105</v>
      </c>
      <c r="BR500" s="14">
        <v>77.394739999999999</v>
      </c>
      <c r="BS500" s="14">
        <v>80.542109999999994</v>
      </c>
      <c r="BT500" s="14">
        <v>83.231579999999994</v>
      </c>
      <c r="BU500" s="14">
        <v>85.036839999999998</v>
      </c>
      <c r="BV500" s="14">
        <v>85.907899999999998</v>
      </c>
      <c r="BW500" s="14">
        <v>85.468419999999995</v>
      </c>
      <c r="BX500" s="14">
        <v>84.486840000000001</v>
      </c>
      <c r="BY500" s="14">
        <v>81.939480000000003</v>
      </c>
      <c r="BZ500" s="14">
        <v>77.847369999999998</v>
      </c>
      <c r="CA500" s="14">
        <v>74.221050000000005</v>
      </c>
      <c r="CB500" s="14">
        <v>71.721050000000005</v>
      </c>
      <c r="CC500" s="14">
        <v>69.910529999999994</v>
      </c>
      <c r="CD500" s="14">
        <v>68.513159999999999</v>
      </c>
      <c r="CE500" s="14">
        <v>371913.9</v>
      </c>
      <c r="CF500" s="14">
        <v>334715.59999999998</v>
      </c>
      <c r="CG500" s="14">
        <v>295338.5</v>
      </c>
      <c r="CH500" s="14">
        <v>263090.7</v>
      </c>
      <c r="CI500" s="14">
        <v>191593.7</v>
      </c>
      <c r="CJ500" s="14">
        <v>114016.4</v>
      </c>
      <c r="CK500" s="14">
        <v>89079.02</v>
      </c>
      <c r="CL500" s="14">
        <v>85909.62</v>
      </c>
      <c r="CM500" s="14">
        <v>133298.1</v>
      </c>
      <c r="CN500" s="14">
        <v>227913</v>
      </c>
      <c r="CO500" s="14">
        <v>366003.1</v>
      </c>
      <c r="CP500" s="14">
        <v>462726.40000000002</v>
      </c>
      <c r="CQ500" s="14">
        <v>517146.3</v>
      </c>
      <c r="CR500" s="14">
        <v>551905.1</v>
      </c>
      <c r="CS500" s="14">
        <v>556565.30000000005</v>
      </c>
      <c r="CT500" s="14">
        <v>574574.6</v>
      </c>
      <c r="CU500" s="14">
        <v>565868.6</v>
      </c>
      <c r="CV500" s="14">
        <v>586876.80000000005</v>
      </c>
      <c r="CW500" s="14">
        <v>565524.6</v>
      </c>
      <c r="CX500" s="14">
        <v>548351.6</v>
      </c>
      <c r="CY500" s="14">
        <v>543091.6</v>
      </c>
      <c r="CZ500" s="14">
        <v>542840.4</v>
      </c>
      <c r="DA500" s="14">
        <v>547062.4</v>
      </c>
      <c r="DB500" s="14">
        <v>545935.9</v>
      </c>
      <c r="DC500" s="14">
        <v>488619.7</v>
      </c>
      <c r="DD500" s="14">
        <v>16</v>
      </c>
      <c r="DE500" s="14">
        <v>19</v>
      </c>
      <c r="DF500" s="27">
        <f t="shared" ca="1" si="7"/>
        <v>24200.86</v>
      </c>
      <c r="DG500" s="14">
        <v>0</v>
      </c>
      <c r="DH500" s="14"/>
      <c r="DI500" s="14"/>
      <c r="DJ500" s="14"/>
      <c r="DK500" s="14"/>
      <c r="DL500" s="14"/>
      <c r="DM500" s="14"/>
      <c r="DN500" s="14"/>
      <c r="DO500" s="14"/>
      <c r="DP500" s="14"/>
      <c r="DQ500" s="14"/>
      <c r="DR500" s="14"/>
      <c r="DS500" s="14"/>
      <c r="DT500" s="14"/>
      <c r="DU500" s="14"/>
      <c r="DV500" s="14"/>
      <c r="DW500" s="14"/>
      <c r="DX500" s="14"/>
      <c r="DY500" s="14"/>
      <c r="DZ500" s="14"/>
      <c r="EA500" s="14"/>
    </row>
    <row r="501" spans="1:131" x14ac:dyDescent="0.25">
      <c r="A501" s="14" t="s">
        <v>64</v>
      </c>
      <c r="B501" s="14" t="s">
        <v>63</v>
      </c>
      <c r="C501" s="14" t="s">
        <v>63</v>
      </c>
      <c r="D501" s="14" t="s">
        <v>107</v>
      </c>
      <c r="E501" s="14" t="s">
        <v>63</v>
      </c>
      <c r="F501" s="14" t="s">
        <v>63</v>
      </c>
      <c r="G501" s="14" t="s">
        <v>191</v>
      </c>
      <c r="H501" s="1">
        <v>42242</v>
      </c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  <c r="BR501" s="14"/>
      <c r="BS501" s="14"/>
      <c r="BT501" s="14"/>
      <c r="BU501" s="14"/>
      <c r="BV501" s="14"/>
      <c r="BW501" s="14"/>
      <c r="BX501" s="14"/>
      <c r="BY501" s="14"/>
      <c r="BZ501" s="14"/>
      <c r="CA501" s="14"/>
      <c r="CB501" s="14"/>
      <c r="CC501" s="14"/>
      <c r="CD501" s="14"/>
      <c r="CE501" s="14"/>
      <c r="CF501" s="14"/>
      <c r="CG501" s="14"/>
      <c r="CH501" s="14"/>
      <c r="CI501" s="14"/>
      <c r="CJ501" s="14"/>
      <c r="CK501" s="14"/>
      <c r="CL501" s="14"/>
      <c r="CM501" s="14"/>
      <c r="CN501" s="14"/>
      <c r="CO501" s="14"/>
      <c r="CP501" s="14"/>
      <c r="CQ501" s="14"/>
      <c r="CR501" s="14"/>
      <c r="CS501" s="14"/>
      <c r="CT501" s="14"/>
      <c r="CU501" s="14"/>
      <c r="CV501" s="14"/>
      <c r="CW501" s="14"/>
      <c r="CX501" s="14"/>
      <c r="CY501" s="14"/>
      <c r="CZ501" s="14"/>
      <c r="DD501" s="14">
        <v>16</v>
      </c>
      <c r="DE501" s="14">
        <v>19</v>
      </c>
      <c r="DF501" s="27">
        <f t="shared" ca="1" si="7"/>
        <v>0</v>
      </c>
      <c r="DG501" s="14">
        <v>1</v>
      </c>
      <c r="DH501" s="14"/>
      <c r="DI501" s="14"/>
      <c r="DJ501" s="14"/>
      <c r="DK501" s="14"/>
      <c r="DL501" s="14"/>
      <c r="DM501" s="14"/>
      <c r="DN501" s="14"/>
      <c r="DO501" s="14"/>
      <c r="DP501" s="14"/>
      <c r="DQ501" s="14"/>
      <c r="DR501" s="14"/>
      <c r="DS501" s="14"/>
      <c r="DT501" s="14"/>
      <c r="DU501" s="14"/>
      <c r="DV501" s="14"/>
      <c r="DW501" s="14"/>
      <c r="DX501" s="14"/>
      <c r="DY501" s="14"/>
      <c r="DZ501" s="14"/>
      <c r="EA501" s="14"/>
    </row>
    <row r="502" spans="1:131" x14ac:dyDescent="0.25">
      <c r="A502" s="14" t="s">
        <v>64</v>
      </c>
      <c r="B502" s="14" t="s">
        <v>63</v>
      </c>
      <c r="C502" s="14" t="s">
        <v>63</v>
      </c>
      <c r="D502" s="14" t="s">
        <v>107</v>
      </c>
      <c r="E502" s="14" t="s">
        <v>63</v>
      </c>
      <c r="F502" s="14" t="s">
        <v>63</v>
      </c>
      <c r="G502" s="14" t="s">
        <v>191</v>
      </c>
      <c r="H502" s="1">
        <v>42243</v>
      </c>
      <c r="I502" s="14">
        <v>83379.240000000005</v>
      </c>
      <c r="J502" s="14">
        <v>82809.69</v>
      </c>
      <c r="K502" s="14">
        <v>82282.38</v>
      </c>
      <c r="L502" s="14">
        <v>80957.850000000006</v>
      </c>
      <c r="M502" s="14">
        <v>81025.75</v>
      </c>
      <c r="N502" s="14">
        <v>84778.62</v>
      </c>
      <c r="O502" s="14">
        <v>91425.47</v>
      </c>
      <c r="P502" s="14">
        <v>95408.77</v>
      </c>
      <c r="Q502" s="14">
        <v>99221.99</v>
      </c>
      <c r="R502" s="14">
        <v>101604.9</v>
      </c>
      <c r="S502" s="14">
        <v>105728.1</v>
      </c>
      <c r="T502" s="14">
        <v>106749.2</v>
      </c>
      <c r="U502" s="14">
        <v>110631</v>
      </c>
      <c r="V502" s="14">
        <v>110839.5</v>
      </c>
      <c r="W502" s="14">
        <v>101299.2</v>
      </c>
      <c r="X502" s="14">
        <v>87323.67</v>
      </c>
      <c r="Y502" s="14">
        <v>83908.15</v>
      </c>
      <c r="Z502" s="14">
        <v>82687.3</v>
      </c>
      <c r="AA502" s="14">
        <v>82297.759999999995</v>
      </c>
      <c r="AB502" s="14">
        <v>92564.1</v>
      </c>
      <c r="AC502" s="14">
        <v>96348.36</v>
      </c>
      <c r="AD502" s="14">
        <v>92564.45</v>
      </c>
      <c r="AE502" s="14">
        <v>88864.960000000006</v>
      </c>
      <c r="AF502" s="14">
        <v>86379.72</v>
      </c>
      <c r="AG502" s="14">
        <v>84054.22</v>
      </c>
      <c r="AH502" s="14">
        <v>83272.509999999995</v>
      </c>
      <c r="AI502" s="14">
        <v>82443.67</v>
      </c>
      <c r="AJ502" s="14">
        <v>82206.3</v>
      </c>
      <c r="AK502" s="14">
        <v>81498.61</v>
      </c>
      <c r="AL502" s="14">
        <v>81797.56</v>
      </c>
      <c r="AM502" s="14">
        <v>85438.88</v>
      </c>
      <c r="AN502" s="14">
        <v>91452.02</v>
      </c>
      <c r="AO502" s="14">
        <v>95287.89</v>
      </c>
      <c r="AP502" s="14">
        <v>99051.08</v>
      </c>
      <c r="AQ502" s="14">
        <v>100640.8</v>
      </c>
      <c r="AR502" s="14">
        <v>104174.5</v>
      </c>
      <c r="AS502" s="14">
        <v>105533.7</v>
      </c>
      <c r="AT502" s="14">
        <v>109094.9</v>
      </c>
      <c r="AU502" s="14">
        <v>112222.7</v>
      </c>
      <c r="AV502" s="14">
        <v>112081.60000000001</v>
      </c>
      <c r="AW502" s="14">
        <v>111025.2</v>
      </c>
      <c r="AX502" s="14">
        <v>107395.4</v>
      </c>
      <c r="AY502" s="14">
        <v>105287.5</v>
      </c>
      <c r="AZ502" s="14">
        <v>102163.7</v>
      </c>
      <c r="BA502" s="14">
        <v>99216.55</v>
      </c>
      <c r="BB502" s="14">
        <v>97322.81</v>
      </c>
      <c r="BC502" s="14">
        <v>92715.86</v>
      </c>
      <c r="BD502" s="14">
        <v>88616.05</v>
      </c>
      <c r="BE502" s="14">
        <v>86775.29</v>
      </c>
      <c r="BF502" s="14">
        <v>106405.5</v>
      </c>
      <c r="BG502" s="14">
        <v>71.283850000000001</v>
      </c>
      <c r="BH502" s="14">
        <v>69.669269999999997</v>
      </c>
      <c r="BI502" s="14">
        <v>68.875</v>
      </c>
      <c r="BJ502" s="14">
        <v>67.8125</v>
      </c>
      <c r="BK502" s="14">
        <v>66.606769999999997</v>
      </c>
      <c r="BL502" s="14">
        <v>65.653649999999999</v>
      </c>
      <c r="BM502" s="14">
        <v>65.335939999999994</v>
      </c>
      <c r="BN502" s="14">
        <v>67.757810000000006</v>
      </c>
      <c r="BO502" s="14">
        <v>71.976560000000006</v>
      </c>
      <c r="BP502" s="14">
        <v>76.252600000000001</v>
      </c>
      <c r="BQ502" s="14">
        <v>80.46875</v>
      </c>
      <c r="BR502" s="14">
        <v>84.739590000000007</v>
      </c>
      <c r="BS502" s="14">
        <v>88.541659999999993</v>
      </c>
      <c r="BT502" s="14">
        <v>91.265630000000002</v>
      </c>
      <c r="BU502" s="14">
        <v>93.375</v>
      </c>
      <c r="BV502" s="14">
        <v>93.804689999999994</v>
      </c>
      <c r="BW502" s="14">
        <v>92.765630000000002</v>
      </c>
      <c r="BX502" s="14">
        <v>90.770840000000007</v>
      </c>
      <c r="BY502" s="14">
        <v>87.903649999999999</v>
      </c>
      <c r="BZ502" s="14">
        <v>84.434899999999999</v>
      </c>
      <c r="CA502" s="14">
        <v>81.427090000000007</v>
      </c>
      <c r="CB502" s="14">
        <v>79.458340000000007</v>
      </c>
      <c r="CC502" s="14">
        <v>77.497399999999999</v>
      </c>
      <c r="CD502" s="14">
        <v>75.192710000000005</v>
      </c>
      <c r="CE502" s="14">
        <v>270027.3</v>
      </c>
      <c r="CF502" s="14">
        <v>245828.9</v>
      </c>
      <c r="CG502" s="14">
        <v>226276.1</v>
      </c>
      <c r="CH502" s="14">
        <v>213742.6</v>
      </c>
      <c r="CI502" s="14">
        <v>169765.5</v>
      </c>
      <c r="CJ502" s="14">
        <v>97143.45</v>
      </c>
      <c r="CK502" s="14">
        <v>70980.95</v>
      </c>
      <c r="CL502" s="14">
        <v>76109.240000000005</v>
      </c>
      <c r="CM502" s="14">
        <v>104365.5</v>
      </c>
      <c r="CN502" s="14">
        <v>186817.9</v>
      </c>
      <c r="CO502" s="14">
        <v>296154</v>
      </c>
      <c r="CP502" s="14">
        <v>372851.5</v>
      </c>
      <c r="CQ502" s="14">
        <v>416487.6</v>
      </c>
      <c r="CR502" s="14">
        <v>435506</v>
      </c>
      <c r="CS502" s="14">
        <v>440029.5</v>
      </c>
      <c r="CT502" s="14">
        <v>459002.4</v>
      </c>
      <c r="CU502" s="14">
        <v>442692.6</v>
      </c>
      <c r="CV502" s="14">
        <v>460937.8</v>
      </c>
      <c r="CW502" s="14">
        <v>434612.3</v>
      </c>
      <c r="CX502" s="14">
        <v>404590.7</v>
      </c>
      <c r="CY502" s="14">
        <v>399686.8</v>
      </c>
      <c r="CZ502" s="14">
        <v>393753.8</v>
      </c>
      <c r="DA502" s="14">
        <v>408218.5</v>
      </c>
      <c r="DB502" s="14">
        <v>445264.1</v>
      </c>
      <c r="DC502" s="14">
        <v>380205.3</v>
      </c>
      <c r="DD502" s="14">
        <v>16</v>
      </c>
      <c r="DE502" s="14">
        <v>19</v>
      </c>
      <c r="DF502" s="27">
        <f t="shared" ca="1" si="7"/>
        <v>24893.204999999987</v>
      </c>
      <c r="DG502" s="14">
        <v>0</v>
      </c>
      <c r="DH502" s="14"/>
      <c r="DI502" s="14"/>
      <c r="DJ502" s="14"/>
      <c r="DK502" s="14"/>
      <c r="DL502" s="14"/>
      <c r="DM502" s="14"/>
      <c r="DN502" s="14"/>
      <c r="DO502" s="14"/>
      <c r="DP502" s="14"/>
      <c r="DQ502" s="14"/>
      <c r="DR502" s="14"/>
      <c r="DS502" s="14"/>
      <c r="DT502" s="14"/>
      <c r="DU502" s="14"/>
      <c r="DV502" s="14"/>
      <c r="DW502" s="14"/>
      <c r="DX502" s="14"/>
      <c r="DY502" s="14"/>
      <c r="DZ502" s="14"/>
      <c r="EA502" s="14"/>
    </row>
    <row r="503" spans="1:131" x14ac:dyDescent="0.25">
      <c r="A503" s="14" t="s">
        <v>64</v>
      </c>
      <c r="B503" s="14" t="s">
        <v>63</v>
      </c>
      <c r="C503" s="14" t="s">
        <v>63</v>
      </c>
      <c r="D503" s="14" t="s">
        <v>107</v>
      </c>
      <c r="E503" s="14" t="s">
        <v>63</v>
      </c>
      <c r="F503" s="14" t="s">
        <v>63</v>
      </c>
      <c r="G503" s="14" t="s">
        <v>191</v>
      </c>
      <c r="H503" s="1">
        <v>42256</v>
      </c>
      <c r="I503" s="14">
        <v>77961.3</v>
      </c>
      <c r="J503" s="14">
        <v>77261.75</v>
      </c>
      <c r="K503" s="14">
        <v>77040.17</v>
      </c>
      <c r="L503" s="14">
        <v>74689.259999999995</v>
      </c>
      <c r="M503" s="14">
        <v>73344.2</v>
      </c>
      <c r="N503" s="14">
        <v>78075.7</v>
      </c>
      <c r="O503" s="14">
        <v>85623.21</v>
      </c>
      <c r="P503" s="14">
        <v>90996.18</v>
      </c>
      <c r="Q503" s="14">
        <v>95541.82</v>
      </c>
      <c r="R503" s="14">
        <v>98475.39</v>
      </c>
      <c r="S503" s="14">
        <v>99763.520000000004</v>
      </c>
      <c r="T503" s="14">
        <v>103355</v>
      </c>
      <c r="U503" s="14">
        <v>106347.2</v>
      </c>
      <c r="V503" s="14">
        <v>106569.5</v>
      </c>
      <c r="W503" s="14">
        <v>99001.21</v>
      </c>
      <c r="X503" s="14">
        <v>90158.61</v>
      </c>
      <c r="Y503" s="14">
        <v>88129.5</v>
      </c>
      <c r="Z503" s="14">
        <v>85934.06</v>
      </c>
      <c r="AA503" s="14">
        <v>84255.08</v>
      </c>
      <c r="AB503" s="14">
        <v>92140.81</v>
      </c>
      <c r="AC503" s="14">
        <v>92588.41</v>
      </c>
      <c r="AD503" s="14">
        <v>88754.07</v>
      </c>
      <c r="AE503" s="14">
        <v>85110.97</v>
      </c>
      <c r="AF503" s="14">
        <v>81405.960000000006</v>
      </c>
      <c r="AG503" s="14">
        <v>87119.31</v>
      </c>
      <c r="AH503" s="14">
        <v>78456.800000000003</v>
      </c>
      <c r="AI503" s="14">
        <v>77339.73</v>
      </c>
      <c r="AJ503" s="14">
        <v>77172.59</v>
      </c>
      <c r="AK503" s="14">
        <v>75333.38</v>
      </c>
      <c r="AL503" s="14">
        <v>74067.7</v>
      </c>
      <c r="AM503" s="14">
        <v>78855.63</v>
      </c>
      <c r="AN503" s="14">
        <v>85775.14</v>
      </c>
      <c r="AO503" s="14">
        <v>90889.52</v>
      </c>
      <c r="AP503" s="14">
        <v>95688.27</v>
      </c>
      <c r="AQ503" s="14">
        <v>97322.66</v>
      </c>
      <c r="AR503" s="14">
        <v>98019.64</v>
      </c>
      <c r="AS503" s="14">
        <v>102017.3</v>
      </c>
      <c r="AT503" s="14">
        <v>104487.5</v>
      </c>
      <c r="AU503" s="14">
        <v>107838.9</v>
      </c>
      <c r="AV503" s="14">
        <v>109137.60000000001</v>
      </c>
      <c r="AW503" s="14">
        <v>111900.1</v>
      </c>
      <c r="AX503" s="14">
        <v>109575.8</v>
      </c>
      <c r="AY503" s="14">
        <v>106206.39999999999</v>
      </c>
      <c r="AZ503" s="14">
        <v>101777.3</v>
      </c>
      <c r="BA503" s="14">
        <v>97631.2</v>
      </c>
      <c r="BB503" s="14">
        <v>92923.75</v>
      </c>
      <c r="BC503" s="14">
        <v>88489.73</v>
      </c>
      <c r="BD503" s="14">
        <v>84841.33</v>
      </c>
      <c r="BE503" s="14">
        <v>81838.98</v>
      </c>
      <c r="BF503" s="14">
        <v>107357</v>
      </c>
      <c r="BG503" s="14">
        <v>72.344920000000002</v>
      </c>
      <c r="BH503" s="14">
        <v>70.745990000000006</v>
      </c>
      <c r="BI503" s="14">
        <v>69.098929999999996</v>
      </c>
      <c r="BJ503" s="14">
        <v>68.002669999999995</v>
      </c>
      <c r="BK503" s="14">
        <v>66.655079999999998</v>
      </c>
      <c r="BL503" s="14">
        <v>65.850269999999995</v>
      </c>
      <c r="BM503" s="14">
        <v>65.401070000000004</v>
      </c>
      <c r="BN503" s="14">
        <v>67.574870000000004</v>
      </c>
      <c r="BO503" s="14">
        <v>72.844920000000002</v>
      </c>
      <c r="BP503" s="14">
        <v>77.609629999999996</v>
      </c>
      <c r="BQ503" s="14">
        <v>82.577539999999999</v>
      </c>
      <c r="BR503" s="14">
        <v>86.852940000000004</v>
      </c>
      <c r="BS503" s="14">
        <v>90.377009999999999</v>
      </c>
      <c r="BT503" s="14">
        <v>93.831549999999993</v>
      </c>
      <c r="BU503" s="14">
        <v>95.502669999999995</v>
      </c>
      <c r="BV503" s="14">
        <v>96.5107</v>
      </c>
      <c r="BW503" s="14">
        <v>96.024060000000006</v>
      </c>
      <c r="BX503" s="14">
        <v>94.422460000000001</v>
      </c>
      <c r="BY503" s="14">
        <v>91.379679999999993</v>
      </c>
      <c r="BZ503" s="14">
        <v>86.112300000000005</v>
      </c>
      <c r="CA503" s="14">
        <v>81.748660000000001</v>
      </c>
      <c r="CB503" s="14">
        <v>78.713909999999998</v>
      </c>
      <c r="CC503" s="14">
        <v>76.328879999999998</v>
      </c>
      <c r="CD503" s="14">
        <v>74.558819999999997</v>
      </c>
      <c r="CE503" s="14">
        <v>308532.2</v>
      </c>
      <c r="CF503" s="14">
        <v>280511.40000000002</v>
      </c>
      <c r="CG503" s="14">
        <v>262457.59999999998</v>
      </c>
      <c r="CH503" s="14">
        <v>231136.1</v>
      </c>
      <c r="CI503" s="14">
        <v>170887.5</v>
      </c>
      <c r="CJ503" s="14">
        <v>99363.38</v>
      </c>
      <c r="CK503" s="14">
        <v>78834.69</v>
      </c>
      <c r="CL503" s="14">
        <v>84070.65</v>
      </c>
      <c r="CM503" s="14">
        <v>126953.4</v>
      </c>
      <c r="CN503" s="14">
        <v>203679.6</v>
      </c>
      <c r="CO503" s="14">
        <v>320579.3</v>
      </c>
      <c r="CP503" s="14">
        <v>396772.3</v>
      </c>
      <c r="CQ503" s="14">
        <v>438274.5</v>
      </c>
      <c r="CR503" s="14">
        <v>466426</v>
      </c>
      <c r="CS503" s="14">
        <v>480038.7</v>
      </c>
      <c r="CT503" s="14">
        <v>490659.3</v>
      </c>
      <c r="CU503" s="14">
        <v>472116.9</v>
      </c>
      <c r="CV503" s="14">
        <v>490127</v>
      </c>
      <c r="CW503" s="14">
        <v>463880.2</v>
      </c>
      <c r="CX503" s="14">
        <v>442479.7</v>
      </c>
      <c r="CY503" s="14">
        <v>444280.1</v>
      </c>
      <c r="CZ503" s="14">
        <v>437109.7</v>
      </c>
      <c r="DA503" s="14">
        <v>436613.5</v>
      </c>
      <c r="DB503" s="14">
        <v>449835.6</v>
      </c>
      <c r="DC503" s="14">
        <v>405661.3</v>
      </c>
      <c r="DD503" s="14">
        <v>16</v>
      </c>
      <c r="DE503" s="14">
        <v>19</v>
      </c>
      <c r="DF503" s="27">
        <f t="shared" ca="1" si="7"/>
        <v>22085.662500000006</v>
      </c>
      <c r="DG503" s="14">
        <v>0</v>
      </c>
      <c r="DH503" s="14"/>
      <c r="DI503" s="14"/>
      <c r="DJ503" s="14"/>
      <c r="DK503" s="14"/>
      <c r="DL503" s="14"/>
      <c r="DM503" s="14"/>
      <c r="DN503" s="14"/>
      <c r="DO503" s="14"/>
      <c r="DP503" s="14"/>
      <c r="DQ503" s="14"/>
      <c r="DR503" s="14"/>
      <c r="DS503" s="14"/>
      <c r="DT503" s="14"/>
      <c r="DU503" s="14"/>
      <c r="DV503" s="14"/>
      <c r="DW503" s="14"/>
      <c r="DX503" s="14"/>
      <c r="DY503" s="14"/>
      <c r="DZ503" s="14"/>
      <c r="EA503" s="14"/>
    </row>
    <row r="504" spans="1:131" x14ac:dyDescent="0.25">
      <c r="A504" s="14" t="s">
        <v>64</v>
      </c>
      <c r="B504" s="14" t="s">
        <v>63</v>
      </c>
      <c r="C504" s="14" t="s">
        <v>63</v>
      </c>
      <c r="D504" s="14" t="s">
        <v>107</v>
      </c>
      <c r="E504" s="14" t="s">
        <v>63</v>
      </c>
      <c r="F504" s="14" t="s">
        <v>63</v>
      </c>
      <c r="G504" s="14" t="s">
        <v>191</v>
      </c>
      <c r="H504" s="1">
        <v>42257</v>
      </c>
      <c r="I504" s="14">
        <v>81439.5</v>
      </c>
      <c r="J504" s="14">
        <v>81401.679999999993</v>
      </c>
      <c r="K504" s="14">
        <v>80302.03</v>
      </c>
      <c r="L504" s="14">
        <v>78657.61</v>
      </c>
      <c r="M504" s="14">
        <v>79528.2</v>
      </c>
      <c r="N504" s="14">
        <v>82623.7</v>
      </c>
      <c r="O504" s="14">
        <v>90012.1</v>
      </c>
      <c r="P504" s="14">
        <v>92705.45</v>
      </c>
      <c r="Q504" s="14">
        <v>95140.73</v>
      </c>
      <c r="R504" s="14">
        <v>100103.3</v>
      </c>
      <c r="S504" s="14">
        <v>104612.2</v>
      </c>
      <c r="T504" s="14">
        <v>109156.9</v>
      </c>
      <c r="U504" s="14">
        <v>110568.1</v>
      </c>
      <c r="V504" s="14">
        <v>110042</v>
      </c>
      <c r="W504" s="14">
        <v>100192.8</v>
      </c>
      <c r="X504" s="14">
        <v>84760.39</v>
      </c>
      <c r="Y504" s="14">
        <v>82357.69</v>
      </c>
      <c r="Z504" s="14">
        <v>79854.289999999994</v>
      </c>
      <c r="AA504" s="14">
        <v>77224.55</v>
      </c>
      <c r="AB504" s="14">
        <v>88217.4</v>
      </c>
      <c r="AC504" s="14">
        <v>91172.479999999996</v>
      </c>
      <c r="AD504" s="14">
        <v>87205.32</v>
      </c>
      <c r="AE504" s="14">
        <v>86268.71</v>
      </c>
      <c r="AF504" s="14">
        <v>81020.7</v>
      </c>
      <c r="AG504" s="14">
        <v>81049.23</v>
      </c>
      <c r="AH504" s="14">
        <v>81964.83</v>
      </c>
      <c r="AI504" s="14">
        <v>81717.36</v>
      </c>
      <c r="AJ504" s="14">
        <v>80590.89</v>
      </c>
      <c r="AK504" s="14">
        <v>79370.600000000006</v>
      </c>
      <c r="AL504" s="14">
        <v>80281.05</v>
      </c>
      <c r="AM504" s="14">
        <v>83222.55</v>
      </c>
      <c r="AN504" s="14">
        <v>90097</v>
      </c>
      <c r="AO504" s="14">
        <v>92576.73</v>
      </c>
      <c r="AP504" s="14">
        <v>94874.84</v>
      </c>
      <c r="AQ504" s="14">
        <v>98985.54</v>
      </c>
      <c r="AR504" s="14">
        <v>102951.6</v>
      </c>
      <c r="AS504" s="14">
        <v>107878</v>
      </c>
      <c r="AT504" s="14">
        <v>109023</v>
      </c>
      <c r="AU504" s="14">
        <v>111424.2</v>
      </c>
      <c r="AV504" s="14">
        <v>110412.9</v>
      </c>
      <c r="AW504" s="14">
        <v>106741.4</v>
      </c>
      <c r="AX504" s="14">
        <v>104030.8</v>
      </c>
      <c r="AY504" s="14">
        <v>100602.1</v>
      </c>
      <c r="AZ504" s="14">
        <v>95414.91</v>
      </c>
      <c r="BA504" s="14">
        <v>94240.72</v>
      </c>
      <c r="BB504" s="14">
        <v>92148.98</v>
      </c>
      <c r="BC504" s="14">
        <v>87409.59</v>
      </c>
      <c r="BD504" s="14">
        <v>86517.37</v>
      </c>
      <c r="BE504" s="14">
        <v>81942.23</v>
      </c>
      <c r="BF504" s="14">
        <v>101667.4</v>
      </c>
      <c r="BG504" s="14">
        <v>72.854389999999995</v>
      </c>
      <c r="BH504" s="14">
        <v>71.486270000000005</v>
      </c>
      <c r="BI504" s="14">
        <v>70.131870000000006</v>
      </c>
      <c r="BJ504" s="14">
        <v>68.78022</v>
      </c>
      <c r="BK504" s="14">
        <v>67.771979999999999</v>
      </c>
      <c r="BL504" s="14">
        <v>67.12088</v>
      </c>
      <c r="BM504" s="14">
        <v>66.37088</v>
      </c>
      <c r="BN504" s="14">
        <v>67.857140000000001</v>
      </c>
      <c r="BO504" s="14">
        <v>72.247249999999994</v>
      </c>
      <c r="BP504" s="14">
        <v>76.925830000000005</v>
      </c>
      <c r="BQ504" s="14">
        <v>81.335170000000005</v>
      </c>
      <c r="BR504" s="14">
        <v>85.8489</v>
      </c>
      <c r="BS504" s="14">
        <v>89.722530000000006</v>
      </c>
      <c r="BT504" s="14">
        <v>93.101650000000006</v>
      </c>
      <c r="BU504" s="14">
        <v>94.302199999999999</v>
      </c>
      <c r="BV504" s="14">
        <v>94.392859999999999</v>
      </c>
      <c r="BW504" s="14">
        <v>94.12912</v>
      </c>
      <c r="BX504" s="14">
        <v>92.771979999999999</v>
      </c>
      <c r="BY504" s="14">
        <v>89.574169999999995</v>
      </c>
      <c r="BZ504" s="14">
        <v>84.708789999999993</v>
      </c>
      <c r="CA504" s="14">
        <v>81.181319999999999</v>
      </c>
      <c r="CB504" s="14">
        <v>78.288460000000001</v>
      </c>
      <c r="CC504" s="14">
        <v>75.945049999999995</v>
      </c>
      <c r="CD504" s="14">
        <v>74.392859999999999</v>
      </c>
      <c r="CE504" s="14">
        <v>339245.6</v>
      </c>
      <c r="CF504" s="14">
        <v>307737.3</v>
      </c>
      <c r="CG504" s="14">
        <v>284013.90000000002</v>
      </c>
      <c r="CH504" s="14">
        <v>257747.20000000001</v>
      </c>
      <c r="CI504" s="14">
        <v>200324.8</v>
      </c>
      <c r="CJ504" s="14">
        <v>136658.1</v>
      </c>
      <c r="CK504" s="14">
        <v>92562.65</v>
      </c>
      <c r="CL504" s="14">
        <v>84833.98</v>
      </c>
      <c r="CM504" s="14">
        <v>121823.6</v>
      </c>
      <c r="CN504" s="14">
        <v>201630.5</v>
      </c>
      <c r="CO504" s="14">
        <v>323553.2</v>
      </c>
      <c r="CP504" s="14">
        <v>404834.7</v>
      </c>
      <c r="CQ504" s="14">
        <v>449191.5</v>
      </c>
      <c r="CR504" s="14">
        <v>483798.7</v>
      </c>
      <c r="CS504" s="14">
        <v>489318.6</v>
      </c>
      <c r="CT504" s="14">
        <v>503869.5</v>
      </c>
      <c r="CU504" s="14">
        <v>484740.2</v>
      </c>
      <c r="CV504" s="14">
        <v>497926.1</v>
      </c>
      <c r="CW504" s="14">
        <v>469443.5</v>
      </c>
      <c r="CX504" s="14">
        <v>453737.3</v>
      </c>
      <c r="CY504" s="14">
        <v>467670.1</v>
      </c>
      <c r="CZ504" s="14">
        <v>461857.7</v>
      </c>
      <c r="DA504" s="14">
        <v>464500.6</v>
      </c>
      <c r="DB504" s="14">
        <v>493009.5</v>
      </c>
      <c r="DC504" s="14">
        <v>414846.7</v>
      </c>
      <c r="DD504" s="14">
        <v>16</v>
      </c>
      <c r="DE504" s="14">
        <v>19</v>
      </c>
      <c r="DF504" s="27">
        <f t="shared" ca="1" si="7"/>
        <v>24397.569999999992</v>
      </c>
      <c r="DG504" s="14">
        <v>0</v>
      </c>
      <c r="DH504" s="14"/>
      <c r="DI504" s="14"/>
      <c r="DJ504" s="14"/>
      <c r="DK504" s="14"/>
      <c r="DL504" s="14"/>
      <c r="DM504" s="14"/>
      <c r="DN504" s="14"/>
      <c r="DO504" s="14"/>
      <c r="DP504" s="14"/>
      <c r="DQ504" s="14"/>
      <c r="DR504" s="14"/>
      <c r="DS504" s="14"/>
      <c r="DT504" s="14"/>
      <c r="DU504" s="14"/>
      <c r="DV504" s="14"/>
      <c r="DW504" s="14"/>
      <c r="DX504" s="14"/>
      <c r="DY504" s="14"/>
      <c r="DZ504" s="14"/>
      <c r="EA504" s="14"/>
    </row>
    <row r="505" spans="1:131" x14ac:dyDescent="0.25">
      <c r="A505" s="14" t="s">
        <v>64</v>
      </c>
      <c r="B505" s="14" t="s">
        <v>63</v>
      </c>
      <c r="C505" s="14" t="s">
        <v>63</v>
      </c>
      <c r="D505" s="14" t="s">
        <v>107</v>
      </c>
      <c r="E505" s="14" t="s">
        <v>63</v>
      </c>
      <c r="F505" s="14" t="s">
        <v>63</v>
      </c>
      <c r="G505" s="14" t="s">
        <v>191</v>
      </c>
      <c r="H505" s="1">
        <v>42258</v>
      </c>
      <c r="I505" s="14">
        <v>80218.2</v>
      </c>
      <c r="J505" s="14">
        <v>78529.42</v>
      </c>
      <c r="K505" s="14">
        <v>77499.31</v>
      </c>
      <c r="L505" s="14">
        <v>77259.199999999997</v>
      </c>
      <c r="M505" s="14">
        <v>77027.679999999993</v>
      </c>
      <c r="N505" s="14">
        <v>79540.39</v>
      </c>
      <c r="O505" s="14">
        <v>86247.69</v>
      </c>
      <c r="P505" s="14">
        <v>89681.11</v>
      </c>
      <c r="Q505" s="14">
        <v>92755.09</v>
      </c>
      <c r="R505" s="14">
        <v>95590.99</v>
      </c>
      <c r="S505" s="14">
        <v>99390.51</v>
      </c>
      <c r="T505" s="14">
        <v>101877.1</v>
      </c>
      <c r="U505" s="14">
        <v>102307.1</v>
      </c>
      <c r="V505" s="14">
        <v>100506.4</v>
      </c>
      <c r="W505" s="14">
        <v>93906.17</v>
      </c>
      <c r="X505" s="14">
        <v>81314.679999999993</v>
      </c>
      <c r="Y505" s="14">
        <v>80101.210000000006</v>
      </c>
      <c r="Z505" s="14">
        <v>77597.919999999998</v>
      </c>
      <c r="AA505" s="14">
        <v>75290.94</v>
      </c>
      <c r="AB505" s="14">
        <v>85965.03</v>
      </c>
      <c r="AC505" s="14">
        <v>87479.32</v>
      </c>
      <c r="AD505" s="14">
        <v>86187.29</v>
      </c>
      <c r="AE505" s="14">
        <v>83722.899999999994</v>
      </c>
      <c r="AF505" s="14">
        <v>79846.83</v>
      </c>
      <c r="AG505" s="14">
        <v>78576.19</v>
      </c>
      <c r="AH505" s="14">
        <v>80270.16</v>
      </c>
      <c r="AI505" s="14">
        <v>78512.7</v>
      </c>
      <c r="AJ505" s="14">
        <v>77530.33</v>
      </c>
      <c r="AK505" s="14">
        <v>77800.38</v>
      </c>
      <c r="AL505" s="14">
        <v>77638.3</v>
      </c>
      <c r="AM505" s="14">
        <v>80026.78</v>
      </c>
      <c r="AN505" s="14">
        <v>86302.54</v>
      </c>
      <c r="AO505" s="14">
        <v>89669.42</v>
      </c>
      <c r="AP505" s="14">
        <v>92523.42</v>
      </c>
      <c r="AQ505" s="14">
        <v>94439.18</v>
      </c>
      <c r="AR505" s="14">
        <v>97773.91</v>
      </c>
      <c r="AS505" s="14">
        <v>100682.6</v>
      </c>
      <c r="AT505" s="14">
        <v>100729.7</v>
      </c>
      <c r="AU505" s="14">
        <v>101698.9</v>
      </c>
      <c r="AV505" s="14">
        <v>103997.1</v>
      </c>
      <c r="AW505" s="14">
        <v>103039.8</v>
      </c>
      <c r="AX505" s="14">
        <v>101327.7</v>
      </c>
      <c r="AY505" s="14">
        <v>98135.79</v>
      </c>
      <c r="AZ505" s="14">
        <v>93505.03</v>
      </c>
      <c r="BA505" s="14">
        <v>92006.67</v>
      </c>
      <c r="BB505" s="14">
        <v>88225.2</v>
      </c>
      <c r="BC505" s="14">
        <v>86083.98</v>
      </c>
      <c r="BD505" s="14">
        <v>83576.36</v>
      </c>
      <c r="BE505" s="14">
        <v>80434.41</v>
      </c>
      <c r="BF505" s="14">
        <v>98934.5</v>
      </c>
      <c r="BG505" s="14">
        <v>72.852459999999994</v>
      </c>
      <c r="BH505" s="14">
        <v>71.775959999999998</v>
      </c>
      <c r="BI505" s="14">
        <v>70.319670000000002</v>
      </c>
      <c r="BJ505" s="14">
        <v>69.155739999999994</v>
      </c>
      <c r="BK505" s="14">
        <v>68.210380000000001</v>
      </c>
      <c r="BL505" s="14">
        <v>67.945359999999994</v>
      </c>
      <c r="BM505" s="14">
        <v>67.259559999999993</v>
      </c>
      <c r="BN505" s="14">
        <v>67.224040000000002</v>
      </c>
      <c r="BO505" s="14">
        <v>69.827870000000004</v>
      </c>
      <c r="BP505" s="14">
        <v>73.622950000000003</v>
      </c>
      <c r="BQ505" s="14">
        <v>77.658469999999994</v>
      </c>
      <c r="BR505" s="14">
        <v>81.445359999999994</v>
      </c>
      <c r="BS505" s="14">
        <v>85.4071</v>
      </c>
      <c r="BT505" s="14">
        <v>88.360659999999996</v>
      </c>
      <c r="BU505" s="14">
        <v>89.822400000000002</v>
      </c>
      <c r="BV505" s="14">
        <v>91.043719999999993</v>
      </c>
      <c r="BW505" s="14">
        <v>90.393439999999998</v>
      </c>
      <c r="BX505" s="14">
        <v>88.909840000000003</v>
      </c>
      <c r="BY505" s="14">
        <v>85.434430000000006</v>
      </c>
      <c r="BZ505" s="14">
        <v>81.221310000000003</v>
      </c>
      <c r="CA505" s="14">
        <v>78.076499999999996</v>
      </c>
      <c r="CB505" s="14">
        <v>75.224040000000002</v>
      </c>
      <c r="CC505" s="14">
        <v>72.967219999999998</v>
      </c>
      <c r="CD505" s="14">
        <v>71.341530000000006</v>
      </c>
      <c r="CE505" s="14">
        <v>318523.3</v>
      </c>
      <c r="CF505" s="14">
        <v>299220.7</v>
      </c>
      <c r="CG505" s="14">
        <v>276588.3</v>
      </c>
      <c r="CH505" s="14">
        <v>261090.4</v>
      </c>
      <c r="CI505" s="14">
        <v>196505</v>
      </c>
      <c r="CJ505" s="14">
        <v>112428.4</v>
      </c>
      <c r="CK505" s="14">
        <v>98932.27</v>
      </c>
      <c r="CL505" s="14">
        <v>83814.87</v>
      </c>
      <c r="CM505" s="14">
        <v>113793.4</v>
      </c>
      <c r="CN505" s="14">
        <v>198574</v>
      </c>
      <c r="CO505" s="14">
        <v>329328.3</v>
      </c>
      <c r="CP505" s="14">
        <v>383711.3</v>
      </c>
      <c r="CQ505" s="14">
        <v>430129.4</v>
      </c>
      <c r="CR505" s="14">
        <v>449090.7</v>
      </c>
      <c r="CS505" s="14">
        <v>452682</v>
      </c>
      <c r="CT505" s="14">
        <v>478119.6</v>
      </c>
      <c r="CU505" s="14">
        <v>455821.3</v>
      </c>
      <c r="CV505" s="14">
        <v>473023.4</v>
      </c>
      <c r="CW505" s="14">
        <v>442615.2</v>
      </c>
      <c r="CX505" s="14">
        <v>416836.3</v>
      </c>
      <c r="CY505" s="14">
        <v>450948.1</v>
      </c>
      <c r="CZ505" s="14">
        <v>437935</v>
      </c>
      <c r="DA505" s="14">
        <v>448044.3</v>
      </c>
      <c r="DB505" s="14">
        <v>447588.3</v>
      </c>
      <c r="DC505" s="14">
        <v>390347.8</v>
      </c>
      <c r="DD505" s="14">
        <v>16</v>
      </c>
      <c r="DE505" s="14">
        <v>19</v>
      </c>
      <c r="DF505" s="27">
        <f t="shared" ca="1" si="7"/>
        <v>23048.910000000003</v>
      </c>
      <c r="DG505" s="14">
        <v>0</v>
      </c>
      <c r="DH505" s="14"/>
      <c r="DI505" s="14"/>
      <c r="DJ505" s="14"/>
      <c r="DK505" s="14"/>
      <c r="DL505" s="14"/>
      <c r="DM505" s="14"/>
      <c r="DN505" s="14"/>
      <c r="DO505" s="14"/>
      <c r="DP505" s="14"/>
      <c r="DQ505" s="14"/>
      <c r="DR505" s="14"/>
      <c r="DS505" s="14"/>
      <c r="DT505" s="14"/>
      <c r="DU505" s="14"/>
      <c r="DV505" s="14"/>
      <c r="DW505" s="14"/>
      <c r="DX505" s="14"/>
      <c r="DY505" s="14"/>
      <c r="DZ505" s="14"/>
      <c r="EA505" s="14"/>
    </row>
    <row r="506" spans="1:131" x14ac:dyDescent="0.25">
      <c r="A506" s="14" t="s">
        <v>64</v>
      </c>
      <c r="B506" s="14" t="s">
        <v>63</v>
      </c>
      <c r="C506" s="14" t="s">
        <v>63</v>
      </c>
      <c r="D506" s="14" t="s">
        <v>107</v>
      </c>
      <c r="E506" s="14" t="s">
        <v>63</v>
      </c>
      <c r="F506" s="14" t="s">
        <v>63</v>
      </c>
      <c r="G506" s="14" t="s">
        <v>191</v>
      </c>
      <c r="H506" s="1" t="s">
        <v>181</v>
      </c>
      <c r="I506" s="14">
        <v>65730.259999999995</v>
      </c>
      <c r="J506" s="14">
        <v>64836.04</v>
      </c>
      <c r="K506" s="14">
        <v>63610.49</v>
      </c>
      <c r="L506" s="14">
        <v>62852.26</v>
      </c>
      <c r="M506" s="14">
        <v>63251.4</v>
      </c>
      <c r="N506" s="14">
        <v>67065.27</v>
      </c>
      <c r="O506" s="14">
        <v>72165.56</v>
      </c>
      <c r="P506" s="14">
        <v>75816.05</v>
      </c>
      <c r="Q506" s="14">
        <v>79105.899999999994</v>
      </c>
      <c r="R506" s="14">
        <v>82993.789999999994</v>
      </c>
      <c r="S506" s="14">
        <v>86074.26</v>
      </c>
      <c r="T506" s="14">
        <v>87891.79</v>
      </c>
      <c r="U506" s="14">
        <v>88885.27</v>
      </c>
      <c r="V506" s="14">
        <v>88308.38</v>
      </c>
      <c r="W506" s="14">
        <v>82308.31</v>
      </c>
      <c r="X506" s="14">
        <v>71683.839999999997</v>
      </c>
      <c r="Y506" s="14">
        <v>70085.8</v>
      </c>
      <c r="Z506" s="14">
        <v>67656.14</v>
      </c>
      <c r="AA506" s="14">
        <v>65929.94</v>
      </c>
      <c r="AB506" s="14">
        <v>73529.34</v>
      </c>
      <c r="AC506" s="14">
        <v>75880.289999999994</v>
      </c>
      <c r="AD506" s="14">
        <v>73456.45</v>
      </c>
      <c r="AE506" s="14">
        <v>70582.66</v>
      </c>
      <c r="AF506" s="14">
        <v>67100.800000000003</v>
      </c>
      <c r="AG506" s="14">
        <v>68838.929999999993</v>
      </c>
      <c r="AH506" s="14">
        <v>65734.490000000005</v>
      </c>
      <c r="AI506" s="14">
        <v>64683.040000000001</v>
      </c>
      <c r="AJ506" s="14">
        <v>63693.8</v>
      </c>
      <c r="AK506" s="14">
        <v>63418.37</v>
      </c>
      <c r="AL506" s="14">
        <v>63913.440000000002</v>
      </c>
      <c r="AM506" s="14">
        <v>67415.199999999997</v>
      </c>
      <c r="AN506" s="14">
        <v>72068.009999999995</v>
      </c>
      <c r="AO506" s="14">
        <v>75785.179999999993</v>
      </c>
      <c r="AP506" s="14">
        <v>79036.03</v>
      </c>
      <c r="AQ506" s="14">
        <v>82212.02</v>
      </c>
      <c r="AR506" s="14">
        <v>84711.73</v>
      </c>
      <c r="AS506" s="14">
        <v>87143.59</v>
      </c>
      <c r="AT506" s="14">
        <v>87978.16</v>
      </c>
      <c r="AU506" s="14">
        <v>89179.6</v>
      </c>
      <c r="AV506" s="14">
        <v>89171.23</v>
      </c>
      <c r="AW506" s="14">
        <v>88490.44</v>
      </c>
      <c r="AX506" s="14">
        <v>86613.58</v>
      </c>
      <c r="AY506" s="14">
        <v>83673.34</v>
      </c>
      <c r="AZ506" s="14">
        <v>79871.45</v>
      </c>
      <c r="BA506" s="14">
        <v>77800.59</v>
      </c>
      <c r="BB506" s="14">
        <v>76476.679999999993</v>
      </c>
      <c r="BC506" s="14">
        <v>73663.11</v>
      </c>
      <c r="BD506" s="14">
        <v>70735.55</v>
      </c>
      <c r="BE506" s="14">
        <v>67795.990000000005</v>
      </c>
      <c r="BF506" s="14">
        <v>84652.64</v>
      </c>
      <c r="BG506" s="14">
        <v>71.526769999999999</v>
      </c>
      <c r="BH506" s="14">
        <v>70.162310000000005</v>
      </c>
      <c r="BI506" s="14">
        <v>68.863380000000006</v>
      </c>
      <c r="BJ506" s="14">
        <v>67.658140000000003</v>
      </c>
      <c r="BK506" s="14">
        <v>66.616749999999996</v>
      </c>
      <c r="BL506" s="14">
        <v>65.873599999999996</v>
      </c>
      <c r="BM506" s="14">
        <v>65.767910000000001</v>
      </c>
      <c r="BN506" s="14">
        <v>67.739170000000001</v>
      </c>
      <c r="BO506" s="14">
        <v>71.41583</v>
      </c>
      <c r="BP506" s="14">
        <v>75.474950000000007</v>
      </c>
      <c r="BQ506" s="14">
        <v>79.522490000000005</v>
      </c>
      <c r="BR506" s="14">
        <v>83.356210000000004</v>
      </c>
      <c r="BS506" s="14">
        <v>86.552750000000003</v>
      </c>
      <c r="BT506" s="14">
        <v>89.135440000000003</v>
      </c>
      <c r="BU506" s="14">
        <v>90.705169999999995</v>
      </c>
      <c r="BV506" s="14">
        <v>91.45393</v>
      </c>
      <c r="BW506" s="14">
        <v>91.161630000000002</v>
      </c>
      <c r="BX506" s="14">
        <v>89.962810000000005</v>
      </c>
      <c r="BY506" s="14">
        <v>87.398960000000002</v>
      </c>
      <c r="BZ506" s="14">
        <v>83.551640000000006</v>
      </c>
      <c r="CA506" s="14">
        <v>79.761669999999995</v>
      </c>
      <c r="CB506" s="14">
        <v>76.958010000000002</v>
      </c>
      <c r="CC506" s="14">
        <v>74.683369999999996</v>
      </c>
      <c r="CD506" s="14">
        <v>73.02946</v>
      </c>
      <c r="CE506" s="14">
        <v>18074.18</v>
      </c>
      <c r="CF506" s="14">
        <v>16381.79</v>
      </c>
      <c r="CG506" s="14">
        <v>14993.78</v>
      </c>
      <c r="CH506" s="14">
        <v>13580.58</v>
      </c>
      <c r="CI506" s="14">
        <v>9973.8870000000006</v>
      </c>
      <c r="CJ506" s="14">
        <v>5794.174</v>
      </c>
      <c r="CK506" s="14">
        <v>4565.9849999999997</v>
      </c>
      <c r="CL506" s="14">
        <v>4414.5429999999997</v>
      </c>
      <c r="CM506" s="14">
        <v>6272.8090000000002</v>
      </c>
      <c r="CN506" s="14">
        <v>11065.09</v>
      </c>
      <c r="CO506" s="14">
        <v>16611.72</v>
      </c>
      <c r="CP506" s="14">
        <v>21073.42</v>
      </c>
      <c r="CQ506" s="14">
        <v>23685.42</v>
      </c>
      <c r="CR506" s="14">
        <v>25347.79</v>
      </c>
      <c r="CS506" s="14">
        <v>26114.99</v>
      </c>
      <c r="CT506" s="14">
        <v>27667.97</v>
      </c>
      <c r="CU506" s="14">
        <v>27547.95</v>
      </c>
      <c r="CV506" s="14">
        <v>28718.99</v>
      </c>
      <c r="CW506" s="14">
        <v>27199.79</v>
      </c>
      <c r="CX506" s="14">
        <v>24482.44</v>
      </c>
      <c r="CY506" s="14">
        <v>24086.47</v>
      </c>
      <c r="CZ506" s="14">
        <v>24227.42</v>
      </c>
      <c r="DA506" s="14">
        <v>24588.61</v>
      </c>
      <c r="DB506" s="14">
        <v>25355.57</v>
      </c>
      <c r="DC506" s="14">
        <v>23653.19</v>
      </c>
      <c r="DD506" s="14">
        <v>16</v>
      </c>
      <c r="DE506" s="14">
        <v>19</v>
      </c>
      <c r="DF506" s="27">
        <f t="shared" ca="1" si="7"/>
        <v>18148.217499999984</v>
      </c>
      <c r="DG506" s="14">
        <v>0</v>
      </c>
      <c r="DH506" s="14"/>
      <c r="DI506" s="14"/>
      <c r="DJ506" s="14"/>
      <c r="DK506" s="14"/>
      <c r="DL506" s="14"/>
      <c r="DM506" s="14"/>
      <c r="DN506" s="14"/>
      <c r="DO506" s="14"/>
      <c r="DP506" s="14"/>
      <c r="DQ506" s="14"/>
      <c r="DR506" s="14"/>
      <c r="DS506" s="14"/>
      <c r="DT506" s="14"/>
      <c r="DU506" s="14"/>
      <c r="DV506" s="14"/>
      <c r="DW506" s="14"/>
      <c r="DX506" s="14"/>
      <c r="DY506" s="14"/>
      <c r="DZ506" s="14"/>
      <c r="EA506" s="14"/>
    </row>
    <row r="507" spans="1:131" x14ac:dyDescent="0.25">
      <c r="A507" s="14" t="s">
        <v>64</v>
      </c>
      <c r="B507" s="14" t="s">
        <v>63</v>
      </c>
      <c r="C507" s="14" t="s">
        <v>63</v>
      </c>
      <c r="D507" s="14" t="s">
        <v>107</v>
      </c>
      <c r="E507" s="14" t="s">
        <v>63</v>
      </c>
      <c r="F507" s="14" t="s">
        <v>63</v>
      </c>
      <c r="G507" s="14" t="s">
        <v>192</v>
      </c>
      <c r="H507" s="1">
        <v>42163</v>
      </c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/>
      <c r="BR507" s="14"/>
      <c r="BS507" s="14"/>
      <c r="BT507" s="14"/>
      <c r="BU507" s="14"/>
      <c r="BV507" s="14"/>
      <c r="BW507" s="14"/>
      <c r="BX507" s="14"/>
      <c r="BY507" s="14"/>
      <c r="BZ507" s="14"/>
      <c r="CA507" s="14"/>
      <c r="CB507" s="14"/>
      <c r="CC507" s="14"/>
      <c r="CD507" s="14"/>
      <c r="CE507" s="14"/>
      <c r="CF507" s="14"/>
      <c r="CG507" s="14"/>
      <c r="CH507" s="14"/>
      <c r="CI507" s="14"/>
      <c r="CJ507" s="14"/>
      <c r="CK507" s="14"/>
      <c r="CL507" s="14"/>
      <c r="CM507" s="14"/>
      <c r="CN507" s="14"/>
      <c r="CO507" s="14"/>
      <c r="CP507" s="14"/>
      <c r="CQ507" s="14"/>
      <c r="CR507" s="14"/>
      <c r="CS507" s="14"/>
      <c r="CT507" s="14"/>
      <c r="CU507" s="14"/>
      <c r="CV507" s="14"/>
      <c r="CW507" s="14"/>
      <c r="CX507" s="14"/>
      <c r="CY507" s="14"/>
      <c r="CZ507" s="14"/>
      <c r="DD507" s="14">
        <v>16</v>
      </c>
      <c r="DE507" s="14">
        <v>19</v>
      </c>
      <c r="DF507" s="27">
        <f t="shared" ca="1" si="7"/>
        <v>0</v>
      </c>
      <c r="DG507" s="14">
        <v>1</v>
      </c>
      <c r="DH507" s="14"/>
      <c r="DI507" s="14"/>
      <c r="DJ507" s="14"/>
      <c r="DK507" s="14"/>
      <c r="DL507" s="14"/>
      <c r="DM507" s="14"/>
      <c r="DN507" s="14"/>
      <c r="DO507" s="14"/>
      <c r="DP507" s="14"/>
      <c r="DQ507" s="14"/>
      <c r="DR507" s="14"/>
      <c r="DS507" s="14"/>
      <c r="DT507" s="14"/>
      <c r="DU507" s="14"/>
      <c r="DV507" s="14"/>
      <c r="DW507" s="14"/>
      <c r="DX507" s="14"/>
      <c r="DY507" s="14"/>
      <c r="DZ507" s="14"/>
      <c r="EA507" s="14"/>
    </row>
    <row r="508" spans="1:131" x14ac:dyDescent="0.25">
      <c r="A508" s="14" t="s">
        <v>64</v>
      </c>
      <c r="B508" s="14" t="s">
        <v>63</v>
      </c>
      <c r="C508" s="14" t="s">
        <v>63</v>
      </c>
      <c r="D508" s="14" t="s">
        <v>107</v>
      </c>
      <c r="E508" s="14" t="s">
        <v>63</v>
      </c>
      <c r="F508" s="14" t="s">
        <v>63</v>
      </c>
      <c r="G508" s="14" t="s">
        <v>192</v>
      </c>
      <c r="H508" s="1">
        <v>42164</v>
      </c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4"/>
      <c r="BQ508" s="14"/>
      <c r="BR508" s="14"/>
      <c r="BS508" s="14"/>
      <c r="BT508" s="14"/>
      <c r="BU508" s="14"/>
      <c r="BV508" s="14"/>
      <c r="BW508" s="14"/>
      <c r="BX508" s="14"/>
      <c r="BY508" s="14"/>
      <c r="BZ508" s="14"/>
      <c r="CA508" s="14"/>
      <c r="CB508" s="14"/>
      <c r="CC508" s="14"/>
      <c r="CD508" s="14"/>
      <c r="CE508" s="14"/>
      <c r="CF508" s="14"/>
      <c r="CG508" s="14"/>
      <c r="CH508" s="14"/>
      <c r="CI508" s="14"/>
      <c r="CJ508" s="14"/>
      <c r="CK508" s="14"/>
      <c r="CL508" s="14"/>
      <c r="CM508" s="14"/>
      <c r="CN508" s="14"/>
      <c r="CO508" s="14"/>
      <c r="CP508" s="14"/>
      <c r="CQ508" s="14"/>
      <c r="CR508" s="14"/>
      <c r="CS508" s="14"/>
      <c r="CT508" s="14"/>
      <c r="CU508" s="14"/>
      <c r="CV508" s="14"/>
      <c r="CW508" s="14"/>
      <c r="CX508" s="14"/>
      <c r="CY508" s="14"/>
      <c r="CZ508" s="14"/>
      <c r="DD508" s="14">
        <v>15</v>
      </c>
      <c r="DE508" s="14">
        <v>18</v>
      </c>
      <c r="DF508" s="27">
        <f t="shared" ca="1" si="7"/>
        <v>0</v>
      </c>
      <c r="DG508" s="14">
        <v>1</v>
      </c>
      <c r="DH508" s="14"/>
      <c r="DI508" s="14"/>
      <c r="DJ508" s="14"/>
      <c r="DK508" s="14"/>
      <c r="DL508" s="14"/>
      <c r="DM508" s="14"/>
      <c r="DN508" s="14"/>
      <c r="DO508" s="14"/>
      <c r="DP508" s="14"/>
      <c r="DQ508" s="14"/>
      <c r="DR508" s="14"/>
      <c r="DS508" s="14"/>
      <c r="DT508" s="14"/>
      <c r="DU508" s="14"/>
      <c r="DV508" s="14"/>
      <c r="DW508" s="14"/>
      <c r="DX508" s="14"/>
      <c r="DY508" s="14"/>
      <c r="DZ508" s="14"/>
      <c r="EA508" s="14"/>
    </row>
    <row r="509" spans="1:131" x14ac:dyDescent="0.25">
      <c r="A509" s="14" t="s">
        <v>64</v>
      </c>
      <c r="B509" s="14" t="s">
        <v>63</v>
      </c>
      <c r="C509" s="14" t="s">
        <v>63</v>
      </c>
      <c r="D509" s="14" t="s">
        <v>107</v>
      </c>
      <c r="E509" s="14" t="s">
        <v>63</v>
      </c>
      <c r="F509" s="14" t="s">
        <v>63</v>
      </c>
      <c r="G509" s="14" t="s">
        <v>192</v>
      </c>
      <c r="H509" s="1">
        <v>42164</v>
      </c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  <c r="BN509" s="14"/>
      <c r="BO509" s="14"/>
      <c r="BP509" s="14"/>
      <c r="BQ509" s="14"/>
      <c r="BR509" s="14"/>
      <c r="BS509" s="14"/>
      <c r="BT509" s="14"/>
      <c r="BU509" s="14"/>
      <c r="BV509" s="14"/>
      <c r="BW509" s="14"/>
      <c r="BX509" s="14"/>
      <c r="BY509" s="14"/>
      <c r="BZ509" s="14"/>
      <c r="CA509" s="14"/>
      <c r="CB509" s="14"/>
      <c r="CC509" s="14"/>
      <c r="CD509" s="14"/>
      <c r="CE509" s="14"/>
      <c r="CF509" s="14"/>
      <c r="CG509" s="14"/>
      <c r="CH509" s="14"/>
      <c r="CI509" s="14"/>
      <c r="CJ509" s="14"/>
      <c r="CK509" s="14"/>
      <c r="CL509" s="14"/>
      <c r="CM509" s="14"/>
      <c r="CN509" s="14"/>
      <c r="CO509" s="14"/>
      <c r="CP509" s="14"/>
      <c r="CQ509" s="14"/>
      <c r="CR509" s="14"/>
      <c r="CS509" s="14"/>
      <c r="CT509" s="14"/>
      <c r="CU509" s="14"/>
      <c r="CV509" s="14"/>
      <c r="CW509" s="14"/>
      <c r="CX509" s="14"/>
      <c r="CY509" s="14"/>
      <c r="CZ509" s="14"/>
      <c r="DD509" s="14">
        <v>15</v>
      </c>
      <c r="DE509" s="14">
        <v>19</v>
      </c>
      <c r="DF509" s="27">
        <f t="shared" ca="1" si="7"/>
        <v>0</v>
      </c>
      <c r="DG509" s="14">
        <v>1</v>
      </c>
      <c r="DH509" s="14"/>
      <c r="DI509" s="14"/>
      <c r="DJ509" s="14"/>
      <c r="DK509" s="14"/>
      <c r="DL509" s="14"/>
      <c r="DM509" s="14"/>
      <c r="DN509" s="14"/>
      <c r="DO509" s="14"/>
      <c r="DP509" s="14"/>
      <c r="DQ509" s="14"/>
      <c r="DR509" s="14"/>
      <c r="DS509" s="14"/>
      <c r="DT509" s="14"/>
      <c r="DU509" s="14"/>
      <c r="DV509" s="14"/>
      <c r="DW509" s="14"/>
      <c r="DX509" s="14"/>
      <c r="DY509" s="14"/>
      <c r="DZ509" s="14"/>
      <c r="EA509" s="14"/>
    </row>
    <row r="510" spans="1:131" x14ac:dyDescent="0.25">
      <c r="A510" s="14" t="s">
        <v>64</v>
      </c>
      <c r="B510" s="14" t="s">
        <v>63</v>
      </c>
      <c r="C510" s="14" t="s">
        <v>63</v>
      </c>
      <c r="D510" s="14" t="s">
        <v>107</v>
      </c>
      <c r="E510" s="14" t="s">
        <v>63</v>
      </c>
      <c r="F510" s="14" t="s">
        <v>63</v>
      </c>
      <c r="G510" s="14" t="s">
        <v>192</v>
      </c>
      <c r="H510" s="1">
        <v>42164</v>
      </c>
      <c r="I510" s="14">
        <v>1714.3689999999999</v>
      </c>
      <c r="J510" s="14">
        <v>1519.365</v>
      </c>
      <c r="K510" s="14">
        <v>1425.509</v>
      </c>
      <c r="L510" s="14">
        <v>1406.2940000000001</v>
      </c>
      <c r="M510" s="14">
        <v>1466.537</v>
      </c>
      <c r="N510" s="14">
        <v>1595.578</v>
      </c>
      <c r="O510" s="14">
        <v>2018.0930000000001</v>
      </c>
      <c r="P510" s="14">
        <v>3051.7130000000002</v>
      </c>
      <c r="Q510" s="14">
        <v>3809.6959999999999</v>
      </c>
      <c r="R510" s="14">
        <v>4123.6189999999997</v>
      </c>
      <c r="S510" s="14">
        <v>4487.277</v>
      </c>
      <c r="T510" s="14">
        <v>4537.9690000000001</v>
      </c>
      <c r="U510" s="14">
        <v>4152.2860000000001</v>
      </c>
      <c r="V510" s="14">
        <v>4492.6059999999998</v>
      </c>
      <c r="W510" s="14">
        <v>4568.1329999999998</v>
      </c>
      <c r="X510" s="14">
        <v>3716.308</v>
      </c>
      <c r="Y510" s="14">
        <v>3866.0360000000001</v>
      </c>
      <c r="Z510" s="14">
        <v>3737.1750000000002</v>
      </c>
      <c r="AA510" s="14">
        <v>3555.9560000000001</v>
      </c>
      <c r="AB510" s="14">
        <v>4055.9140000000002</v>
      </c>
      <c r="AC510" s="14">
        <v>4105.8950000000004</v>
      </c>
      <c r="AD510" s="14">
        <v>3256.9609999999998</v>
      </c>
      <c r="AE510" s="14">
        <v>2182.6590000000001</v>
      </c>
      <c r="AF510" s="14">
        <v>1794.9590000000001</v>
      </c>
      <c r="AG510" s="14">
        <v>3718.8690000000001</v>
      </c>
      <c r="AH510" s="14">
        <v>1661.973</v>
      </c>
      <c r="AI510" s="14">
        <v>1492.5350000000001</v>
      </c>
      <c r="AJ510" s="14">
        <v>1440.8989999999999</v>
      </c>
      <c r="AK510" s="14">
        <v>1450.2919999999999</v>
      </c>
      <c r="AL510" s="14">
        <v>1529.2560000000001</v>
      </c>
      <c r="AM510" s="14">
        <v>1641.501</v>
      </c>
      <c r="AN510" s="14">
        <v>2050.4850000000001</v>
      </c>
      <c r="AO510" s="14">
        <v>2993.5659999999998</v>
      </c>
      <c r="AP510" s="14">
        <v>3762.9929999999999</v>
      </c>
      <c r="AQ510" s="14">
        <v>4073.1619999999998</v>
      </c>
      <c r="AR510" s="14">
        <v>4404.7219999999998</v>
      </c>
      <c r="AS510" s="14">
        <v>4478.4189999999999</v>
      </c>
      <c r="AT510" s="14">
        <v>4148.3850000000002</v>
      </c>
      <c r="AU510" s="14">
        <v>4454.4459999999999</v>
      </c>
      <c r="AV510" s="14">
        <v>4312.326</v>
      </c>
      <c r="AW510" s="14">
        <v>4356.5410000000002</v>
      </c>
      <c r="AX510" s="14">
        <v>4355.0720000000001</v>
      </c>
      <c r="AY510" s="14">
        <v>4201.8029999999999</v>
      </c>
      <c r="AZ510" s="14">
        <v>4144.3720000000003</v>
      </c>
      <c r="BA510" s="14">
        <v>3912.7040000000002</v>
      </c>
      <c r="BB510" s="14">
        <v>3968.7550000000001</v>
      </c>
      <c r="BC510" s="14">
        <v>3238.7779999999998</v>
      </c>
      <c r="BD510" s="14">
        <v>2213.9160000000002</v>
      </c>
      <c r="BE510" s="14">
        <v>1808.346</v>
      </c>
      <c r="BF510" s="14">
        <v>4267.4979999999996</v>
      </c>
      <c r="BG510" s="14">
        <v>89.877780000000001</v>
      </c>
      <c r="BH510" s="14">
        <v>87.05556</v>
      </c>
      <c r="BI510" s="14">
        <v>84.144450000000006</v>
      </c>
      <c r="BJ510" s="14">
        <v>81.733329999999995</v>
      </c>
      <c r="BK510" s="14">
        <v>81.233329999999995</v>
      </c>
      <c r="BL510" s="14">
        <v>79.322220000000002</v>
      </c>
      <c r="BM510" s="14">
        <v>79.644450000000006</v>
      </c>
      <c r="BN510" s="14">
        <v>81.966669999999993</v>
      </c>
      <c r="BO510" s="14">
        <v>83.6</v>
      </c>
      <c r="BP510" s="14">
        <v>84.011110000000002</v>
      </c>
      <c r="BQ510" s="14">
        <v>85.011110000000002</v>
      </c>
      <c r="BR510" s="14">
        <v>85.822220000000002</v>
      </c>
      <c r="BS510" s="14">
        <v>87.866669999999999</v>
      </c>
      <c r="BT510" s="14">
        <v>89.366669999999999</v>
      </c>
      <c r="BU510" s="14">
        <v>89.366669999999999</v>
      </c>
      <c r="BV510" s="14">
        <v>88.822220000000002</v>
      </c>
      <c r="BW510" s="14">
        <v>88</v>
      </c>
      <c r="BX510" s="14">
        <v>85.955560000000006</v>
      </c>
      <c r="BY510" s="14">
        <v>85.288889999999995</v>
      </c>
      <c r="BZ510" s="14">
        <v>84.922229999999999</v>
      </c>
      <c r="CA510" s="14">
        <v>82.6</v>
      </c>
      <c r="CB510" s="14">
        <v>80.099999999999994</v>
      </c>
      <c r="CC510" s="14">
        <v>78.777780000000007</v>
      </c>
      <c r="CD510" s="14">
        <v>78.322220000000002</v>
      </c>
      <c r="CE510" s="14">
        <v>4005.5880000000002</v>
      </c>
      <c r="CF510" s="14">
        <v>3665.0129999999999</v>
      </c>
      <c r="CG510" s="14">
        <v>3392.1689999999999</v>
      </c>
      <c r="CH510" s="14">
        <v>3442.415</v>
      </c>
      <c r="CI510" s="14">
        <v>3276.0929999999998</v>
      </c>
      <c r="CJ510" s="14">
        <v>3973.3879999999999</v>
      </c>
      <c r="CK510" s="14">
        <v>5122.6940000000004</v>
      </c>
      <c r="CL510" s="14">
        <v>3377.5909999999999</v>
      </c>
      <c r="CM510" s="14">
        <v>3206.2139999999999</v>
      </c>
      <c r="CN510" s="14">
        <v>4440.6809999999996</v>
      </c>
      <c r="CO510" s="14">
        <v>3530.192</v>
      </c>
      <c r="CP510" s="14">
        <v>2968.857</v>
      </c>
      <c r="CQ510" s="14">
        <v>2891.9360000000001</v>
      </c>
      <c r="CR510" s="14">
        <v>3702.5419999999999</v>
      </c>
      <c r="CS510" s="14">
        <v>4276.8429999999998</v>
      </c>
      <c r="CT510" s="14">
        <v>4523.6639999999998</v>
      </c>
      <c r="CU510" s="14">
        <v>4491.0140000000001</v>
      </c>
      <c r="CV510" s="14">
        <v>5353.9189999999999</v>
      </c>
      <c r="CW510" s="14">
        <v>5681.2879999999996</v>
      </c>
      <c r="CX510" s="14">
        <v>7959.5060000000003</v>
      </c>
      <c r="CY510" s="14">
        <v>7263.509</v>
      </c>
      <c r="CZ510" s="14">
        <v>5389.41</v>
      </c>
      <c r="DA510" s="14">
        <v>4403.4790000000003</v>
      </c>
      <c r="DB510" s="14">
        <v>2649.8009999999999</v>
      </c>
      <c r="DC510" s="14">
        <v>3683.89</v>
      </c>
      <c r="DD510" s="14">
        <v>16</v>
      </c>
      <c r="DE510" s="14">
        <v>19</v>
      </c>
      <c r="DF510" s="27">
        <f t="shared" ca="1" si="7"/>
        <v>587.5667499999995</v>
      </c>
      <c r="DG510" s="14">
        <v>0</v>
      </c>
      <c r="DH510" s="14"/>
      <c r="DI510" s="14"/>
      <c r="DJ510" s="14"/>
      <c r="DK510" s="14"/>
      <c r="DL510" s="14"/>
      <c r="DM510" s="14"/>
      <c r="DN510" s="14"/>
      <c r="DO510" s="14"/>
      <c r="DP510" s="14"/>
      <c r="DQ510" s="14"/>
      <c r="DR510" s="14"/>
      <c r="DS510" s="14"/>
      <c r="DT510" s="14"/>
      <c r="DU510" s="14"/>
      <c r="DV510" s="14"/>
      <c r="DW510" s="14"/>
      <c r="DX510" s="14"/>
      <c r="DY510" s="14"/>
      <c r="DZ510" s="14"/>
      <c r="EA510" s="14"/>
    </row>
    <row r="511" spans="1:131" x14ac:dyDescent="0.25">
      <c r="A511" s="14" t="s">
        <v>64</v>
      </c>
      <c r="B511" s="14" t="s">
        <v>63</v>
      </c>
      <c r="C511" s="14" t="s">
        <v>63</v>
      </c>
      <c r="D511" s="14" t="s">
        <v>107</v>
      </c>
      <c r="E511" s="14" t="s">
        <v>63</v>
      </c>
      <c r="F511" s="14" t="s">
        <v>63</v>
      </c>
      <c r="G511" s="14" t="s">
        <v>192</v>
      </c>
      <c r="H511" s="1">
        <v>42167</v>
      </c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4"/>
      <c r="BQ511" s="14"/>
      <c r="BR511" s="14"/>
      <c r="BS511" s="14"/>
      <c r="BT511" s="14"/>
      <c r="BU511" s="14"/>
      <c r="BV511" s="14"/>
      <c r="BW511" s="14"/>
      <c r="BX511" s="14"/>
      <c r="BY511" s="14"/>
      <c r="BZ511" s="14"/>
      <c r="CA511" s="14"/>
      <c r="CB511" s="14"/>
      <c r="CC511" s="14"/>
      <c r="CD511" s="14"/>
      <c r="CE511" s="14"/>
      <c r="CF511" s="14"/>
      <c r="CG511" s="14"/>
      <c r="CH511" s="14"/>
      <c r="CI511" s="14"/>
      <c r="CJ511" s="14"/>
      <c r="CK511" s="14"/>
      <c r="CL511" s="14"/>
      <c r="CM511" s="14"/>
      <c r="CN511" s="14"/>
      <c r="CO511" s="14"/>
      <c r="CP511" s="14"/>
      <c r="CQ511" s="14"/>
      <c r="CR511" s="14"/>
      <c r="CS511" s="14"/>
      <c r="CT511" s="14"/>
      <c r="CU511" s="14"/>
      <c r="CV511" s="14"/>
      <c r="CW511" s="14"/>
      <c r="CX511" s="14"/>
      <c r="CY511" s="14"/>
      <c r="CZ511" s="14"/>
      <c r="DD511" s="14">
        <v>16</v>
      </c>
      <c r="DE511" s="14">
        <v>19</v>
      </c>
      <c r="DF511" s="27">
        <f t="shared" ca="1" si="7"/>
        <v>0</v>
      </c>
      <c r="DG511" s="14">
        <v>1</v>
      </c>
      <c r="DH511" s="14"/>
      <c r="DI511" s="14"/>
      <c r="DJ511" s="14"/>
      <c r="DK511" s="14"/>
      <c r="DL511" s="14"/>
      <c r="DM511" s="14"/>
      <c r="DN511" s="14"/>
      <c r="DO511" s="14"/>
      <c r="DP511" s="14"/>
      <c r="DQ511" s="14"/>
      <c r="DR511" s="14"/>
      <c r="DS511" s="14"/>
      <c r="DT511" s="14"/>
      <c r="DU511" s="14"/>
      <c r="DV511" s="14"/>
      <c r="DW511" s="14"/>
      <c r="DX511" s="14"/>
      <c r="DY511" s="14"/>
      <c r="DZ511" s="14"/>
      <c r="EA511" s="14"/>
    </row>
    <row r="512" spans="1:131" x14ac:dyDescent="0.25">
      <c r="A512" s="14" t="s">
        <v>64</v>
      </c>
      <c r="B512" s="14" t="s">
        <v>63</v>
      </c>
      <c r="C512" s="14" t="s">
        <v>63</v>
      </c>
      <c r="D512" s="14" t="s">
        <v>107</v>
      </c>
      <c r="E512" s="14" t="s">
        <v>63</v>
      </c>
      <c r="F512" s="14" t="s">
        <v>63</v>
      </c>
      <c r="G512" s="14" t="s">
        <v>192</v>
      </c>
      <c r="H512" s="1">
        <v>42180</v>
      </c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  <c r="BN512" s="14"/>
      <c r="BO512" s="14"/>
      <c r="BP512" s="14"/>
      <c r="BQ512" s="14"/>
      <c r="BR512" s="14"/>
      <c r="BS512" s="14"/>
      <c r="BT512" s="14"/>
      <c r="BU512" s="14"/>
      <c r="BV512" s="14"/>
      <c r="BW512" s="14"/>
      <c r="BX512" s="14"/>
      <c r="BY512" s="14"/>
      <c r="BZ512" s="14"/>
      <c r="CA512" s="14"/>
      <c r="CB512" s="14"/>
      <c r="CC512" s="14"/>
      <c r="CD512" s="14"/>
      <c r="CE512" s="14"/>
      <c r="CF512" s="14"/>
      <c r="CG512" s="14"/>
      <c r="CH512" s="14"/>
      <c r="CI512" s="14"/>
      <c r="CJ512" s="14"/>
      <c r="CK512" s="14"/>
      <c r="CL512" s="14"/>
      <c r="CM512" s="14"/>
      <c r="CN512" s="14"/>
      <c r="CO512" s="14"/>
      <c r="CP512" s="14"/>
      <c r="CQ512" s="14"/>
      <c r="CR512" s="14"/>
      <c r="CS512" s="14"/>
      <c r="CT512" s="14"/>
      <c r="CU512" s="14"/>
      <c r="CV512" s="14"/>
      <c r="CW512" s="14"/>
      <c r="CX512" s="14"/>
      <c r="CY512" s="14"/>
      <c r="CZ512" s="14"/>
      <c r="DD512" s="14">
        <v>16</v>
      </c>
      <c r="DE512" s="14">
        <v>19</v>
      </c>
      <c r="DF512" s="27">
        <f t="shared" ca="1" si="7"/>
        <v>0</v>
      </c>
      <c r="DG512" s="14">
        <v>1</v>
      </c>
      <c r="DH512" s="14"/>
      <c r="DI512" s="14"/>
      <c r="DJ512" s="14"/>
      <c r="DK512" s="14"/>
      <c r="DL512" s="14"/>
      <c r="DM512" s="14"/>
      <c r="DN512" s="14"/>
      <c r="DO512" s="14"/>
      <c r="DP512" s="14"/>
      <c r="DQ512" s="14"/>
      <c r="DR512" s="14"/>
      <c r="DS512" s="14"/>
      <c r="DT512" s="14"/>
      <c r="DU512" s="14"/>
      <c r="DV512" s="14"/>
      <c r="DW512" s="14"/>
      <c r="DX512" s="14"/>
      <c r="DY512" s="14"/>
      <c r="DZ512" s="14"/>
      <c r="EA512" s="14"/>
    </row>
    <row r="513" spans="1:131" x14ac:dyDescent="0.25">
      <c r="A513" s="14" t="s">
        <v>64</v>
      </c>
      <c r="B513" s="14" t="s">
        <v>63</v>
      </c>
      <c r="C513" s="14" t="s">
        <v>63</v>
      </c>
      <c r="D513" s="14" t="s">
        <v>107</v>
      </c>
      <c r="E513" s="14" t="s">
        <v>63</v>
      </c>
      <c r="F513" s="14" t="s">
        <v>63</v>
      </c>
      <c r="G513" s="14" t="s">
        <v>192</v>
      </c>
      <c r="H513" s="1">
        <v>42181</v>
      </c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4"/>
      <c r="BQ513" s="14"/>
      <c r="BR513" s="14"/>
      <c r="BS513" s="14"/>
      <c r="BT513" s="14"/>
      <c r="BU513" s="14"/>
      <c r="BV513" s="14"/>
      <c r="BW513" s="14"/>
      <c r="BX513" s="14"/>
      <c r="BY513" s="14"/>
      <c r="BZ513" s="14"/>
      <c r="CA513" s="14"/>
      <c r="CB513" s="14"/>
      <c r="CC513" s="14"/>
      <c r="CD513" s="14"/>
      <c r="CE513" s="14"/>
      <c r="CF513" s="14"/>
      <c r="CG513" s="14"/>
      <c r="CH513" s="14"/>
      <c r="CI513" s="14"/>
      <c r="CJ513" s="14"/>
      <c r="CK513" s="14"/>
      <c r="CL513" s="14"/>
      <c r="CM513" s="14"/>
      <c r="CN513" s="14"/>
      <c r="CO513" s="14"/>
      <c r="CP513" s="14"/>
      <c r="CQ513" s="14"/>
      <c r="CR513" s="14"/>
      <c r="CS513" s="14"/>
      <c r="CT513" s="14"/>
      <c r="CU513" s="14"/>
      <c r="CV513" s="14"/>
      <c r="CW513" s="14"/>
      <c r="CX513" s="14"/>
      <c r="CY513" s="14"/>
      <c r="CZ513" s="14"/>
      <c r="DD513" s="14">
        <v>16</v>
      </c>
      <c r="DE513" s="14">
        <v>19</v>
      </c>
      <c r="DF513" s="27">
        <f t="shared" ca="1" si="7"/>
        <v>0</v>
      </c>
      <c r="DG513" s="14">
        <v>1</v>
      </c>
      <c r="DH513" s="14"/>
      <c r="DI513" s="14"/>
      <c r="DJ513" s="14"/>
      <c r="DK513" s="14"/>
      <c r="DL513" s="14"/>
      <c r="DM513" s="14"/>
      <c r="DN513" s="14"/>
      <c r="DO513" s="14"/>
      <c r="DP513" s="14"/>
      <c r="DQ513" s="14"/>
      <c r="DR513" s="14"/>
      <c r="DS513" s="14"/>
      <c r="DT513" s="14"/>
      <c r="DU513" s="14"/>
      <c r="DV513" s="14"/>
      <c r="DW513" s="14"/>
      <c r="DX513" s="14"/>
      <c r="DY513" s="14"/>
      <c r="DZ513" s="14"/>
      <c r="EA513" s="14"/>
    </row>
    <row r="514" spans="1:131" x14ac:dyDescent="0.25">
      <c r="A514" s="14" t="s">
        <v>64</v>
      </c>
      <c r="B514" s="14" t="s">
        <v>63</v>
      </c>
      <c r="C514" s="14" t="s">
        <v>63</v>
      </c>
      <c r="D514" s="14" t="s">
        <v>107</v>
      </c>
      <c r="E514" s="14" t="s">
        <v>63</v>
      </c>
      <c r="F514" s="14" t="s">
        <v>63</v>
      </c>
      <c r="G514" s="14" t="s">
        <v>192</v>
      </c>
      <c r="H514" s="1">
        <v>42185</v>
      </c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  <c r="BN514" s="14"/>
      <c r="BO514" s="14"/>
      <c r="BP514" s="14"/>
      <c r="BQ514" s="14"/>
      <c r="BR514" s="14"/>
      <c r="BS514" s="14"/>
      <c r="BT514" s="14"/>
      <c r="BU514" s="14"/>
      <c r="BV514" s="14"/>
      <c r="BW514" s="14"/>
      <c r="BX514" s="14"/>
      <c r="BY514" s="14"/>
      <c r="BZ514" s="14"/>
      <c r="CA514" s="14"/>
      <c r="CB514" s="14"/>
      <c r="CC514" s="14"/>
      <c r="CD514" s="14"/>
      <c r="CE514" s="14"/>
      <c r="CF514" s="14"/>
      <c r="CG514" s="14"/>
      <c r="CH514" s="14"/>
      <c r="CI514" s="14"/>
      <c r="CJ514" s="14"/>
      <c r="CK514" s="14"/>
      <c r="CL514" s="14"/>
      <c r="CM514" s="14"/>
      <c r="CN514" s="14"/>
      <c r="CO514" s="14"/>
      <c r="CP514" s="14"/>
      <c r="CQ514" s="14"/>
      <c r="CR514" s="14"/>
      <c r="CS514" s="14"/>
      <c r="CT514" s="14"/>
      <c r="CU514" s="14"/>
      <c r="CV514" s="14"/>
      <c r="CW514" s="14"/>
      <c r="CX514" s="14"/>
      <c r="CY514" s="14"/>
      <c r="CZ514" s="14"/>
      <c r="DD514" s="14">
        <v>16</v>
      </c>
      <c r="DE514" s="14">
        <v>19</v>
      </c>
      <c r="DF514" s="27">
        <f t="shared" ca="1" si="7"/>
        <v>0</v>
      </c>
      <c r="DG514" s="14">
        <v>1</v>
      </c>
      <c r="DH514" s="14"/>
      <c r="DI514" s="14"/>
      <c r="DJ514" s="14"/>
      <c r="DK514" s="14"/>
      <c r="DL514" s="14"/>
      <c r="DM514" s="14"/>
      <c r="DN514" s="14"/>
      <c r="DO514" s="14"/>
      <c r="DP514" s="14"/>
      <c r="DQ514" s="14"/>
      <c r="DR514" s="14"/>
      <c r="DS514" s="14"/>
      <c r="DT514" s="14"/>
      <c r="DU514" s="14"/>
      <c r="DV514" s="14"/>
      <c r="DW514" s="14"/>
      <c r="DX514" s="14"/>
      <c r="DY514" s="14"/>
      <c r="DZ514" s="14"/>
      <c r="EA514" s="14"/>
    </row>
    <row r="515" spans="1:131" x14ac:dyDescent="0.25">
      <c r="A515" s="14" t="s">
        <v>64</v>
      </c>
      <c r="B515" s="14" t="s">
        <v>63</v>
      </c>
      <c r="C515" s="14" t="s">
        <v>63</v>
      </c>
      <c r="D515" s="14" t="s">
        <v>107</v>
      </c>
      <c r="E515" s="14" t="s">
        <v>63</v>
      </c>
      <c r="F515" s="14" t="s">
        <v>63</v>
      </c>
      <c r="G515" s="14" t="s">
        <v>192</v>
      </c>
      <c r="H515" s="1">
        <v>42186</v>
      </c>
      <c r="I515" s="14">
        <v>47907.35</v>
      </c>
      <c r="J515" s="14">
        <v>46367.88</v>
      </c>
      <c r="K515" s="14">
        <v>45471.63</v>
      </c>
      <c r="L515" s="14">
        <v>46428.13</v>
      </c>
      <c r="M515" s="14">
        <v>49478.31</v>
      </c>
      <c r="N515" s="14">
        <v>52423.59</v>
      </c>
      <c r="O515" s="14">
        <v>58237.4</v>
      </c>
      <c r="P515" s="14">
        <v>62230.04</v>
      </c>
      <c r="Q515" s="14">
        <v>67041.02</v>
      </c>
      <c r="R515" s="14">
        <v>74125.490000000005</v>
      </c>
      <c r="S515" s="14">
        <v>81119.37</v>
      </c>
      <c r="T515" s="14">
        <v>82938.22</v>
      </c>
      <c r="U515" s="14">
        <v>82933.75</v>
      </c>
      <c r="V515" s="14">
        <v>82559.350000000006</v>
      </c>
      <c r="W515" s="14">
        <v>78192.38</v>
      </c>
      <c r="X515" s="14">
        <v>64840.24</v>
      </c>
      <c r="Y515" s="14">
        <v>64603.31</v>
      </c>
      <c r="Z515" s="14">
        <v>63940.47</v>
      </c>
      <c r="AA515" s="14">
        <v>62432.63</v>
      </c>
      <c r="AB515" s="14">
        <v>72445.899999999994</v>
      </c>
      <c r="AC515" s="14">
        <v>75952.94</v>
      </c>
      <c r="AD515" s="14">
        <v>68647.58</v>
      </c>
      <c r="AE515" s="14">
        <v>56815.13</v>
      </c>
      <c r="AF515" s="14">
        <v>51186.78</v>
      </c>
      <c r="AG515" s="14">
        <v>63954.16</v>
      </c>
      <c r="AH515" s="14">
        <v>47748.04</v>
      </c>
      <c r="AI515" s="14">
        <v>46259.040000000001</v>
      </c>
      <c r="AJ515" s="14">
        <v>45755.96</v>
      </c>
      <c r="AK515" s="14">
        <v>46827.61</v>
      </c>
      <c r="AL515" s="14">
        <v>49988.07</v>
      </c>
      <c r="AM515" s="14">
        <v>52794.29</v>
      </c>
      <c r="AN515" s="14">
        <v>58347.23</v>
      </c>
      <c r="AO515" s="14">
        <v>61901.25</v>
      </c>
      <c r="AP515" s="14">
        <v>66710.45</v>
      </c>
      <c r="AQ515" s="14">
        <v>73932.2</v>
      </c>
      <c r="AR515" s="14">
        <v>80236.539999999994</v>
      </c>
      <c r="AS515" s="14">
        <v>81896.02</v>
      </c>
      <c r="AT515" s="14">
        <v>82603.899999999994</v>
      </c>
      <c r="AU515" s="14">
        <v>85615.77</v>
      </c>
      <c r="AV515" s="14">
        <v>86207.33</v>
      </c>
      <c r="AW515" s="14">
        <v>86017.71</v>
      </c>
      <c r="AX515" s="14">
        <v>84942.53</v>
      </c>
      <c r="AY515" s="14">
        <v>84241.12</v>
      </c>
      <c r="AZ515" s="14">
        <v>81637.5</v>
      </c>
      <c r="BA515" s="14">
        <v>78572.11</v>
      </c>
      <c r="BB515" s="14">
        <v>77800.759999999995</v>
      </c>
      <c r="BC515" s="14">
        <v>70017.73</v>
      </c>
      <c r="BD515" s="14">
        <v>58134.09</v>
      </c>
      <c r="BE515" s="14">
        <v>52339.16</v>
      </c>
      <c r="BF515" s="14">
        <v>84320.16</v>
      </c>
      <c r="BG515" s="14">
        <v>73.681430000000006</v>
      </c>
      <c r="BH515" s="14">
        <v>72.328059999999994</v>
      </c>
      <c r="BI515" s="14">
        <v>70.466250000000002</v>
      </c>
      <c r="BJ515" s="14">
        <v>69.205699999999993</v>
      </c>
      <c r="BK515" s="14">
        <v>68.567509999999999</v>
      </c>
      <c r="BL515" s="14">
        <v>67.826999999999998</v>
      </c>
      <c r="BM515" s="14">
        <v>68.050640000000001</v>
      </c>
      <c r="BN515" s="14">
        <v>69.290080000000003</v>
      </c>
      <c r="BO515" s="14">
        <v>72.454639999999998</v>
      </c>
      <c r="BP515" s="14">
        <v>76.840710000000001</v>
      </c>
      <c r="BQ515" s="14">
        <v>81.152950000000004</v>
      </c>
      <c r="BR515" s="14">
        <v>84.414559999999994</v>
      </c>
      <c r="BS515" s="14">
        <v>85.813289999999995</v>
      </c>
      <c r="BT515" s="14">
        <v>86.695139999999995</v>
      </c>
      <c r="BU515" s="14">
        <v>86.712029999999999</v>
      </c>
      <c r="BV515" s="14">
        <v>87.220470000000006</v>
      </c>
      <c r="BW515" s="14">
        <v>86.882909999999995</v>
      </c>
      <c r="BX515" s="14">
        <v>85.784809999999993</v>
      </c>
      <c r="BY515" s="14">
        <v>83.580169999999995</v>
      </c>
      <c r="BZ515" s="14">
        <v>81.238399999999999</v>
      </c>
      <c r="CA515" s="14">
        <v>79.101259999999996</v>
      </c>
      <c r="CB515" s="14">
        <v>77.479960000000005</v>
      </c>
      <c r="CC515" s="14">
        <v>75.091769999999997</v>
      </c>
      <c r="CD515" s="14">
        <v>73.525310000000005</v>
      </c>
      <c r="CE515" s="14">
        <v>146127.20000000001</v>
      </c>
      <c r="CF515" s="14">
        <v>159784.4</v>
      </c>
      <c r="CG515" s="14">
        <v>161965.5</v>
      </c>
      <c r="CH515" s="14">
        <v>136286.29999999999</v>
      </c>
      <c r="CI515" s="14">
        <v>130472.2</v>
      </c>
      <c r="CJ515" s="14">
        <v>73900.31</v>
      </c>
      <c r="CK515" s="14">
        <v>55277.279999999999</v>
      </c>
      <c r="CL515" s="14">
        <v>38937.06</v>
      </c>
      <c r="CM515" s="14">
        <v>60057.96</v>
      </c>
      <c r="CN515" s="14">
        <v>87103.09</v>
      </c>
      <c r="CO515" s="14">
        <v>132500</v>
      </c>
      <c r="CP515" s="14">
        <v>150878.5</v>
      </c>
      <c r="CQ515" s="14">
        <v>172400.5</v>
      </c>
      <c r="CR515" s="14">
        <v>195853.4</v>
      </c>
      <c r="CS515" s="14">
        <v>196616.2</v>
      </c>
      <c r="CT515" s="14">
        <v>181228.1</v>
      </c>
      <c r="CU515" s="14">
        <v>172376.7</v>
      </c>
      <c r="CV515" s="14">
        <v>165338.29999999999</v>
      </c>
      <c r="CW515" s="14">
        <v>151874.70000000001</v>
      </c>
      <c r="CX515" s="14">
        <v>163884.1</v>
      </c>
      <c r="CY515" s="14">
        <v>169220.1</v>
      </c>
      <c r="CZ515" s="14">
        <v>175026.5</v>
      </c>
      <c r="DA515" s="14">
        <v>163692.20000000001</v>
      </c>
      <c r="DB515" s="14">
        <v>162133.6</v>
      </c>
      <c r="DC515" s="14">
        <v>147553.29999999999</v>
      </c>
      <c r="DD515" s="14">
        <v>16</v>
      </c>
      <c r="DE515" s="14">
        <v>19</v>
      </c>
      <c r="DF515" s="27">
        <f t="shared" ref="DF515:DF578" ca="1" si="8">(SUM(OFFSET($AG515, 0, $DD515-1, 1, $DE515-$DD515+1))-SUM(OFFSET($I515, 0, $DD515-1, 1, $DE515-$DD515+1)))/($DE515-$DD515+1)</f>
        <v>21398.010000000002</v>
      </c>
      <c r="DG515" s="14">
        <v>0</v>
      </c>
      <c r="DH515" s="14"/>
      <c r="DI515" s="14"/>
      <c r="DJ515" s="14"/>
      <c r="DK515" s="14"/>
      <c r="DL515" s="14"/>
      <c r="DM515" s="14"/>
      <c r="DN515" s="14"/>
      <c r="DO515" s="14"/>
      <c r="DP515" s="14"/>
      <c r="DQ515" s="14"/>
      <c r="DR515" s="14"/>
      <c r="DS515" s="14"/>
      <c r="DT515" s="14"/>
      <c r="DU515" s="14"/>
      <c r="DV515" s="14"/>
      <c r="DW515" s="14"/>
      <c r="DX515" s="14"/>
      <c r="DY515" s="14"/>
      <c r="DZ515" s="14"/>
      <c r="EA515" s="14"/>
    </row>
    <row r="516" spans="1:131" x14ac:dyDescent="0.25">
      <c r="A516" s="14" t="s">
        <v>64</v>
      </c>
      <c r="B516" s="14" t="s">
        <v>63</v>
      </c>
      <c r="C516" s="14" t="s">
        <v>63</v>
      </c>
      <c r="D516" s="14" t="s">
        <v>107</v>
      </c>
      <c r="E516" s="14" t="s">
        <v>63</v>
      </c>
      <c r="F516" s="14" t="s">
        <v>63</v>
      </c>
      <c r="G516" s="14" t="s">
        <v>192</v>
      </c>
      <c r="H516" s="1">
        <v>42201</v>
      </c>
      <c r="I516" s="14">
        <v>29787.15</v>
      </c>
      <c r="J516" s="14">
        <v>28870.080000000002</v>
      </c>
      <c r="K516" s="14">
        <v>28005.47</v>
      </c>
      <c r="L516" s="14">
        <v>27645.55</v>
      </c>
      <c r="M516" s="14">
        <v>29195.39</v>
      </c>
      <c r="N516" s="14">
        <v>31865.9</v>
      </c>
      <c r="O516" s="14">
        <v>35546.620000000003</v>
      </c>
      <c r="P516" s="14">
        <v>38608.07</v>
      </c>
      <c r="Q516" s="14">
        <v>42197.86</v>
      </c>
      <c r="R516" s="14">
        <v>45921</v>
      </c>
      <c r="S516" s="14">
        <v>50140.68</v>
      </c>
      <c r="T516" s="14">
        <v>51957.05</v>
      </c>
      <c r="U516" s="14">
        <v>53555.79</v>
      </c>
      <c r="V516" s="14">
        <v>55320.95</v>
      </c>
      <c r="W516" s="14">
        <v>56020.160000000003</v>
      </c>
      <c r="X516" s="14">
        <v>56049.14</v>
      </c>
      <c r="Y516" s="14">
        <v>48494.98</v>
      </c>
      <c r="Z516" s="14">
        <v>48188.59</v>
      </c>
      <c r="AA516" s="14">
        <v>47352.83</v>
      </c>
      <c r="AB516" s="14">
        <v>50952.52</v>
      </c>
      <c r="AC516" s="14">
        <v>50216.95</v>
      </c>
      <c r="AD516" s="14">
        <v>44441.87</v>
      </c>
      <c r="AE516" s="14">
        <v>35338.080000000002</v>
      </c>
      <c r="AF516" s="14">
        <v>31971.07</v>
      </c>
      <c r="AG516" s="14">
        <v>48012.14</v>
      </c>
      <c r="AH516" s="14">
        <v>29218.73</v>
      </c>
      <c r="AI516" s="14">
        <v>28259.91</v>
      </c>
      <c r="AJ516" s="14">
        <v>27652.28</v>
      </c>
      <c r="AK516" s="14">
        <v>27785.67</v>
      </c>
      <c r="AL516" s="14">
        <v>29255.69</v>
      </c>
      <c r="AM516" s="14">
        <v>31746.61</v>
      </c>
      <c r="AN516" s="14">
        <v>35853.39</v>
      </c>
      <c r="AO516" s="14">
        <v>38691.53</v>
      </c>
      <c r="AP516" s="14">
        <v>42460.37</v>
      </c>
      <c r="AQ516" s="14">
        <v>46042.81</v>
      </c>
      <c r="AR516" s="14">
        <v>50386.55</v>
      </c>
      <c r="AS516" s="14">
        <v>51786.98</v>
      </c>
      <c r="AT516" s="14">
        <v>52786.93</v>
      </c>
      <c r="AU516" s="14">
        <v>54453.88</v>
      </c>
      <c r="AV516" s="14">
        <v>54852.02</v>
      </c>
      <c r="AW516" s="14">
        <v>54855.44</v>
      </c>
      <c r="AX516" s="14">
        <v>54182.61</v>
      </c>
      <c r="AY516" s="14">
        <v>53324.1</v>
      </c>
      <c r="AZ516" s="14">
        <v>51939.81</v>
      </c>
      <c r="BA516" s="14">
        <v>50427.59</v>
      </c>
      <c r="BB516" s="14">
        <v>49719.38</v>
      </c>
      <c r="BC516" s="14">
        <v>43618.58</v>
      </c>
      <c r="BD516" s="14">
        <v>35104.199999999997</v>
      </c>
      <c r="BE516" s="14">
        <v>31635.71</v>
      </c>
      <c r="BF516" s="14">
        <v>53155.98</v>
      </c>
      <c r="BG516" s="14">
        <v>66.35754</v>
      </c>
      <c r="BH516" s="14">
        <v>65.361639999999994</v>
      </c>
      <c r="BI516" s="14">
        <v>64.602739999999997</v>
      </c>
      <c r="BJ516" s="14">
        <v>63.556159999999998</v>
      </c>
      <c r="BK516" s="14">
        <v>62.783560000000001</v>
      </c>
      <c r="BL516" s="14">
        <v>62.595889999999997</v>
      </c>
      <c r="BM516" s="14">
        <v>62.689039999999999</v>
      </c>
      <c r="BN516" s="14">
        <v>64.427400000000006</v>
      </c>
      <c r="BO516" s="14">
        <v>67.0685</v>
      </c>
      <c r="BP516" s="14">
        <v>70.383560000000003</v>
      </c>
      <c r="BQ516" s="14">
        <v>74.152050000000003</v>
      </c>
      <c r="BR516" s="14">
        <v>77.246570000000006</v>
      </c>
      <c r="BS516" s="14">
        <v>80.124660000000006</v>
      </c>
      <c r="BT516" s="14">
        <v>82.61233</v>
      </c>
      <c r="BU516" s="14">
        <v>83.108220000000003</v>
      </c>
      <c r="BV516" s="14">
        <v>82.29589</v>
      </c>
      <c r="BW516" s="14">
        <v>81.716440000000006</v>
      </c>
      <c r="BX516" s="14">
        <v>80.764380000000003</v>
      </c>
      <c r="BY516" s="14">
        <v>79.4589</v>
      </c>
      <c r="BZ516" s="14">
        <v>76.339730000000003</v>
      </c>
      <c r="CA516" s="14">
        <v>72.61233</v>
      </c>
      <c r="CB516" s="14">
        <v>70.510959999999997</v>
      </c>
      <c r="CC516" s="14">
        <v>68.90822</v>
      </c>
      <c r="CD516" s="14">
        <v>67.597260000000006</v>
      </c>
      <c r="CE516" s="14">
        <v>194286.1</v>
      </c>
      <c r="CF516" s="14">
        <v>180080.6</v>
      </c>
      <c r="CG516" s="14">
        <v>169249.9</v>
      </c>
      <c r="CH516" s="14">
        <v>140371.70000000001</v>
      </c>
      <c r="CI516" s="14">
        <v>123916.2</v>
      </c>
      <c r="CJ516" s="14">
        <v>97602.52</v>
      </c>
      <c r="CK516" s="14">
        <v>85517.66</v>
      </c>
      <c r="CL516" s="14">
        <v>80893.47</v>
      </c>
      <c r="CM516" s="14">
        <v>103434.7</v>
      </c>
      <c r="CN516" s="14">
        <v>151216.5</v>
      </c>
      <c r="CO516" s="14">
        <v>245244.3</v>
      </c>
      <c r="CP516" s="14">
        <v>274275.3</v>
      </c>
      <c r="CQ516" s="14">
        <v>254272.4</v>
      </c>
      <c r="CR516" s="14">
        <v>282652.79999999999</v>
      </c>
      <c r="CS516" s="14">
        <v>265207.5</v>
      </c>
      <c r="CT516" s="14">
        <v>282883.3</v>
      </c>
      <c r="CU516" s="14">
        <v>290994.2</v>
      </c>
      <c r="CV516" s="14">
        <v>264944.09999999998</v>
      </c>
      <c r="CW516" s="14">
        <v>265323.2</v>
      </c>
      <c r="CX516" s="14">
        <v>284928.09999999998</v>
      </c>
      <c r="CY516" s="14">
        <v>308529.7</v>
      </c>
      <c r="CZ516" s="14">
        <v>281581.90000000002</v>
      </c>
      <c r="DA516" s="14">
        <v>247720.4</v>
      </c>
      <c r="DB516" s="14">
        <v>250065.4</v>
      </c>
      <c r="DC516" s="14">
        <v>242882.3</v>
      </c>
      <c r="DD516" s="14">
        <v>17</v>
      </c>
      <c r="DE516" s="14">
        <v>19</v>
      </c>
      <c r="DF516" s="27">
        <f t="shared" ca="1" si="8"/>
        <v>6108.5833333333239</v>
      </c>
      <c r="DG516" s="14">
        <v>0</v>
      </c>
      <c r="DH516" s="14"/>
      <c r="DI516" s="14"/>
      <c r="DJ516" s="14"/>
      <c r="DK516" s="14"/>
      <c r="DL516" s="14"/>
      <c r="DM516" s="14"/>
      <c r="DN516" s="14"/>
      <c r="DO516" s="14"/>
      <c r="DP516" s="14"/>
      <c r="DQ516" s="14"/>
      <c r="DR516" s="14"/>
      <c r="DS516" s="14"/>
      <c r="DT516" s="14"/>
      <c r="DU516" s="14"/>
      <c r="DV516" s="14"/>
      <c r="DW516" s="14"/>
      <c r="DX516" s="14"/>
      <c r="DY516" s="14"/>
      <c r="DZ516" s="14"/>
      <c r="EA516" s="14"/>
    </row>
    <row r="517" spans="1:131" x14ac:dyDescent="0.25">
      <c r="A517" s="14" t="s">
        <v>64</v>
      </c>
      <c r="B517" s="14" t="s">
        <v>63</v>
      </c>
      <c r="C517" s="14" t="s">
        <v>63</v>
      </c>
      <c r="D517" s="14" t="s">
        <v>107</v>
      </c>
      <c r="E517" s="14" t="s">
        <v>63</v>
      </c>
      <c r="F517" s="14" t="s">
        <v>63</v>
      </c>
      <c r="G517" s="14" t="s">
        <v>192</v>
      </c>
      <c r="H517" s="1">
        <v>42213</v>
      </c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  <c r="BN517" s="14"/>
      <c r="BO517" s="14"/>
      <c r="BP517" s="14"/>
      <c r="BQ517" s="14"/>
      <c r="BR517" s="14"/>
      <c r="BS517" s="14"/>
      <c r="BT517" s="14"/>
      <c r="BU517" s="14"/>
      <c r="BV517" s="14"/>
      <c r="BW517" s="14"/>
      <c r="BX517" s="14"/>
      <c r="BY517" s="14"/>
      <c r="BZ517" s="14"/>
      <c r="CA517" s="14"/>
      <c r="CB517" s="14"/>
      <c r="CC517" s="14"/>
      <c r="CD517" s="14"/>
      <c r="CE517" s="14"/>
      <c r="CF517" s="14"/>
      <c r="CG517" s="14"/>
      <c r="CH517" s="14"/>
      <c r="CI517" s="14"/>
      <c r="CJ517" s="14"/>
      <c r="CK517" s="14"/>
      <c r="CL517" s="14"/>
      <c r="CM517" s="14"/>
      <c r="CN517" s="14"/>
      <c r="CO517" s="14"/>
      <c r="CP517" s="14"/>
      <c r="CQ517" s="14"/>
      <c r="CR517" s="14"/>
      <c r="CS517" s="14"/>
      <c r="CT517" s="14"/>
      <c r="CU517" s="14"/>
      <c r="CV517" s="14"/>
      <c r="CW517" s="14"/>
      <c r="CX517" s="14"/>
      <c r="CY517" s="14"/>
      <c r="CZ517" s="14"/>
      <c r="DD517" s="14">
        <v>16</v>
      </c>
      <c r="DE517" s="14">
        <v>19</v>
      </c>
      <c r="DF517" s="27">
        <f t="shared" ca="1" si="8"/>
        <v>0</v>
      </c>
      <c r="DG517" s="14">
        <v>1</v>
      </c>
      <c r="DH517" s="14"/>
      <c r="DI517" s="14"/>
      <c r="DJ517" s="14"/>
      <c r="DK517" s="14"/>
      <c r="DL517" s="14"/>
      <c r="DM517" s="14"/>
      <c r="DN517" s="14"/>
      <c r="DO517" s="14"/>
      <c r="DP517" s="14"/>
      <c r="DQ517" s="14"/>
      <c r="DR517" s="14"/>
      <c r="DS517" s="14"/>
      <c r="DT517" s="14"/>
      <c r="DU517" s="14"/>
      <c r="DV517" s="14"/>
      <c r="DW517" s="14"/>
      <c r="DX517" s="14"/>
      <c r="DY517" s="14"/>
      <c r="DZ517" s="14"/>
      <c r="EA517" s="14"/>
    </row>
    <row r="518" spans="1:131" x14ac:dyDescent="0.25">
      <c r="A518" s="14" t="s">
        <v>64</v>
      </c>
      <c r="B518" s="14" t="s">
        <v>63</v>
      </c>
      <c r="C518" s="14" t="s">
        <v>63</v>
      </c>
      <c r="D518" s="14" t="s">
        <v>107</v>
      </c>
      <c r="E518" s="14" t="s">
        <v>63</v>
      </c>
      <c r="F518" s="14" t="s">
        <v>63</v>
      </c>
      <c r="G518" s="14" t="s">
        <v>192</v>
      </c>
      <c r="H518" s="1">
        <v>42214</v>
      </c>
      <c r="I518" s="14">
        <v>55029.26</v>
      </c>
      <c r="J518" s="14">
        <v>53147.07</v>
      </c>
      <c r="K518" s="14">
        <v>52172.73</v>
      </c>
      <c r="L518" s="14">
        <v>52912.14</v>
      </c>
      <c r="M518" s="14">
        <v>55752.66</v>
      </c>
      <c r="N518" s="14">
        <v>57594.35</v>
      </c>
      <c r="O518" s="14">
        <v>63230.45</v>
      </c>
      <c r="P518" s="14">
        <v>67766.929999999993</v>
      </c>
      <c r="Q518" s="14">
        <v>73216.66</v>
      </c>
      <c r="R518" s="14">
        <v>78364</v>
      </c>
      <c r="S518" s="14">
        <v>84768.94</v>
      </c>
      <c r="T518" s="14">
        <v>87497.63</v>
      </c>
      <c r="U518" s="14">
        <v>89124.79</v>
      </c>
      <c r="V518" s="14">
        <v>88414.81</v>
      </c>
      <c r="W518" s="14">
        <v>85054.98</v>
      </c>
      <c r="X518" s="14">
        <v>71100.94</v>
      </c>
      <c r="Y518" s="14">
        <v>71619.95</v>
      </c>
      <c r="Z518" s="14">
        <v>71386.42</v>
      </c>
      <c r="AA518" s="14">
        <v>70638.34</v>
      </c>
      <c r="AB518" s="14">
        <v>82530.259999999995</v>
      </c>
      <c r="AC518" s="14">
        <v>85300.71</v>
      </c>
      <c r="AD518" s="14">
        <v>77548.600000000006</v>
      </c>
      <c r="AE518" s="14">
        <v>64326.23</v>
      </c>
      <c r="AF518" s="14">
        <v>58344.12</v>
      </c>
      <c r="AG518" s="14">
        <v>71186.41</v>
      </c>
      <c r="AH518" s="14">
        <v>55104.3</v>
      </c>
      <c r="AI518" s="14">
        <v>53218.59</v>
      </c>
      <c r="AJ518" s="14">
        <v>52456.41</v>
      </c>
      <c r="AK518" s="14">
        <v>53275.43</v>
      </c>
      <c r="AL518" s="14">
        <v>56233.8</v>
      </c>
      <c r="AM518" s="14">
        <v>58185.32</v>
      </c>
      <c r="AN518" s="14">
        <v>63499.03</v>
      </c>
      <c r="AO518" s="14">
        <v>67434.58</v>
      </c>
      <c r="AP518" s="14">
        <v>72893.42</v>
      </c>
      <c r="AQ518" s="14">
        <v>78195.13</v>
      </c>
      <c r="AR518" s="14">
        <v>84000.71</v>
      </c>
      <c r="AS518" s="14">
        <v>86705.23</v>
      </c>
      <c r="AT518" s="14">
        <v>89032.94</v>
      </c>
      <c r="AU518" s="14">
        <v>91121.1</v>
      </c>
      <c r="AV518" s="14">
        <v>94370.4</v>
      </c>
      <c r="AW518" s="14">
        <v>95437.38</v>
      </c>
      <c r="AX518" s="14">
        <v>94903.05</v>
      </c>
      <c r="AY518" s="14">
        <v>93928</v>
      </c>
      <c r="AZ518" s="14">
        <v>92243.96</v>
      </c>
      <c r="BA518" s="14">
        <v>89009.78</v>
      </c>
      <c r="BB518" s="14">
        <v>87467.520000000004</v>
      </c>
      <c r="BC518" s="14">
        <v>79114.06</v>
      </c>
      <c r="BD518" s="14">
        <v>65572.37</v>
      </c>
      <c r="BE518" s="14">
        <v>59461.25</v>
      </c>
      <c r="BF518" s="14">
        <v>94229.98</v>
      </c>
      <c r="BG518" s="14">
        <v>72.868099999999998</v>
      </c>
      <c r="BH518" s="14">
        <v>71.429450000000003</v>
      </c>
      <c r="BI518" s="14">
        <v>70.202449999999999</v>
      </c>
      <c r="BJ518" s="14">
        <v>69.024540000000002</v>
      </c>
      <c r="BK518" s="14">
        <v>67.238240000000005</v>
      </c>
      <c r="BL518" s="14">
        <v>66.078739999999996</v>
      </c>
      <c r="BM518" s="14">
        <v>65.843559999999997</v>
      </c>
      <c r="BN518" s="14">
        <v>68.605320000000006</v>
      </c>
      <c r="BO518" s="14">
        <v>72.529660000000007</v>
      </c>
      <c r="BP518" s="14">
        <v>76.763800000000003</v>
      </c>
      <c r="BQ518" s="14">
        <v>81.099180000000004</v>
      </c>
      <c r="BR518" s="14">
        <v>85.10736</v>
      </c>
      <c r="BS518" s="14">
        <v>87.689160000000001</v>
      </c>
      <c r="BT518" s="14">
        <v>90.203479999999999</v>
      </c>
      <c r="BU518" s="14">
        <v>91.590999999999994</v>
      </c>
      <c r="BV518" s="14">
        <v>91.893659999999997</v>
      </c>
      <c r="BW518" s="14">
        <v>91.630880000000005</v>
      </c>
      <c r="BX518" s="14">
        <v>89.927409999999995</v>
      </c>
      <c r="BY518" s="14">
        <v>87.412059999999997</v>
      </c>
      <c r="BZ518" s="14">
        <v>83.519419999999997</v>
      </c>
      <c r="CA518" s="14">
        <v>79.097139999999996</v>
      </c>
      <c r="CB518" s="14">
        <v>75.868099999999998</v>
      </c>
      <c r="CC518" s="14">
        <v>73.204499999999996</v>
      </c>
      <c r="CD518" s="14">
        <v>71.76482</v>
      </c>
      <c r="CE518" s="14">
        <v>102175.4</v>
      </c>
      <c r="CF518" s="14">
        <v>99104.7</v>
      </c>
      <c r="CG518" s="14">
        <v>91278.49</v>
      </c>
      <c r="CH518" s="14">
        <v>87810.99</v>
      </c>
      <c r="CI518" s="14">
        <v>73164.14</v>
      </c>
      <c r="CJ518" s="14">
        <v>48742.51</v>
      </c>
      <c r="CK518" s="14">
        <v>38698.230000000003</v>
      </c>
      <c r="CL518" s="14">
        <v>35337.99</v>
      </c>
      <c r="CM518" s="14">
        <v>54602.83</v>
      </c>
      <c r="CN518" s="14">
        <v>76976.850000000006</v>
      </c>
      <c r="CO518" s="14">
        <v>113910.3</v>
      </c>
      <c r="CP518" s="14">
        <v>129247.5</v>
      </c>
      <c r="CQ518" s="14">
        <v>142847.4</v>
      </c>
      <c r="CR518" s="14">
        <v>158852.20000000001</v>
      </c>
      <c r="CS518" s="14">
        <v>158329</v>
      </c>
      <c r="CT518" s="14">
        <v>155026.70000000001</v>
      </c>
      <c r="CU518" s="14">
        <v>147092.70000000001</v>
      </c>
      <c r="CV518" s="14">
        <v>142572.79999999999</v>
      </c>
      <c r="CW518" s="14">
        <v>147850.6</v>
      </c>
      <c r="CX518" s="14">
        <v>148955.29999999999</v>
      </c>
      <c r="CY518" s="14">
        <v>157115.4</v>
      </c>
      <c r="CZ518" s="14">
        <v>155549.9</v>
      </c>
      <c r="DA518" s="14">
        <v>146584.1</v>
      </c>
      <c r="DB518" s="14">
        <v>148080</v>
      </c>
      <c r="DC518" s="14">
        <v>127240.7</v>
      </c>
      <c r="DD518" s="14">
        <v>16</v>
      </c>
      <c r="DE518" s="14">
        <v>19</v>
      </c>
      <c r="DF518" s="27">
        <f t="shared" ca="1" si="8"/>
        <v>23473.294999999998</v>
      </c>
      <c r="DG518" s="14">
        <v>0</v>
      </c>
      <c r="DH518" s="14"/>
      <c r="DI518" s="14"/>
      <c r="DJ518" s="14"/>
      <c r="DK518" s="14"/>
      <c r="DL518" s="14"/>
      <c r="DM518" s="14"/>
      <c r="DN518" s="14"/>
      <c r="DO518" s="14"/>
      <c r="DP518" s="14"/>
      <c r="DQ518" s="14"/>
      <c r="DR518" s="14"/>
      <c r="DS518" s="14"/>
      <c r="DT518" s="14"/>
      <c r="DU518" s="14"/>
      <c r="DV518" s="14"/>
      <c r="DW518" s="14"/>
      <c r="DX518" s="14"/>
      <c r="DY518" s="14"/>
      <c r="DZ518" s="14"/>
      <c r="EA518" s="14"/>
    </row>
    <row r="519" spans="1:131" x14ac:dyDescent="0.25">
      <c r="A519" s="14" t="s">
        <v>64</v>
      </c>
      <c r="B519" s="14" t="s">
        <v>63</v>
      </c>
      <c r="C519" s="14" t="s">
        <v>63</v>
      </c>
      <c r="D519" s="14" t="s">
        <v>107</v>
      </c>
      <c r="E519" s="14" t="s">
        <v>63</v>
      </c>
      <c r="F519" s="14" t="s">
        <v>63</v>
      </c>
      <c r="G519" s="14" t="s">
        <v>192</v>
      </c>
      <c r="H519" s="1">
        <v>42215</v>
      </c>
      <c r="I519" s="14">
        <v>55922.37</v>
      </c>
      <c r="J519" s="14">
        <v>53950.42</v>
      </c>
      <c r="K519" s="14">
        <v>52434.78</v>
      </c>
      <c r="L519" s="14">
        <v>53335.6</v>
      </c>
      <c r="M519" s="14">
        <v>55547.8</v>
      </c>
      <c r="N519" s="14">
        <v>58566.28</v>
      </c>
      <c r="O519" s="14">
        <v>64215.02</v>
      </c>
      <c r="P519" s="14">
        <v>67932.34</v>
      </c>
      <c r="Q519" s="14">
        <v>72916.53</v>
      </c>
      <c r="R519" s="14">
        <v>78006.820000000007</v>
      </c>
      <c r="S519" s="14">
        <v>83785.94</v>
      </c>
      <c r="T519" s="14">
        <v>85900.65</v>
      </c>
      <c r="U519" s="14">
        <v>87365.2</v>
      </c>
      <c r="V519" s="14">
        <v>86160.639999999999</v>
      </c>
      <c r="W519" s="14">
        <v>82948.63</v>
      </c>
      <c r="X519" s="14">
        <v>68173.94</v>
      </c>
      <c r="Y519" s="14">
        <v>67941.94</v>
      </c>
      <c r="Z519" s="14">
        <v>67164.63</v>
      </c>
      <c r="AA519" s="14">
        <v>66234.070000000007</v>
      </c>
      <c r="AB519" s="14">
        <v>79295.649999999994</v>
      </c>
      <c r="AC519" s="14">
        <v>82530.97</v>
      </c>
      <c r="AD519" s="14">
        <v>74037.48</v>
      </c>
      <c r="AE519" s="14">
        <v>63785.95</v>
      </c>
      <c r="AF519" s="14">
        <v>57933.77</v>
      </c>
      <c r="AG519" s="14">
        <v>67378.64</v>
      </c>
      <c r="AH519" s="14">
        <v>55857.09</v>
      </c>
      <c r="AI519" s="14">
        <v>53836.9</v>
      </c>
      <c r="AJ519" s="14">
        <v>52614.13</v>
      </c>
      <c r="AK519" s="14">
        <v>53552.42</v>
      </c>
      <c r="AL519" s="14">
        <v>55923.76</v>
      </c>
      <c r="AM519" s="14">
        <v>59117.09</v>
      </c>
      <c r="AN519" s="14">
        <v>64368.27</v>
      </c>
      <c r="AO519" s="14">
        <v>67503.62</v>
      </c>
      <c r="AP519" s="14">
        <v>72700.62</v>
      </c>
      <c r="AQ519" s="14">
        <v>77761.45</v>
      </c>
      <c r="AR519" s="14">
        <v>83227.429999999993</v>
      </c>
      <c r="AS519" s="14">
        <v>85006.78</v>
      </c>
      <c r="AT519" s="14">
        <v>86937.69</v>
      </c>
      <c r="AU519" s="14">
        <v>88262.87</v>
      </c>
      <c r="AV519" s="14">
        <v>91452.87</v>
      </c>
      <c r="AW519" s="14">
        <v>91572.19</v>
      </c>
      <c r="AX519" s="14">
        <v>90470.48</v>
      </c>
      <c r="AY519" s="14">
        <v>89153.27</v>
      </c>
      <c r="AZ519" s="14">
        <v>87711.72</v>
      </c>
      <c r="BA519" s="14">
        <v>85415.66</v>
      </c>
      <c r="BB519" s="14">
        <v>84331.24</v>
      </c>
      <c r="BC519" s="14">
        <v>75461.37</v>
      </c>
      <c r="BD519" s="14">
        <v>64887.89</v>
      </c>
      <c r="BE519" s="14">
        <v>59027.68</v>
      </c>
      <c r="BF519" s="14">
        <v>89805.34</v>
      </c>
      <c r="BG519" s="14">
        <v>70.607799999999997</v>
      </c>
      <c r="BH519" s="14">
        <v>69.872690000000006</v>
      </c>
      <c r="BI519" s="14">
        <v>68.852159999999998</v>
      </c>
      <c r="BJ519" s="14">
        <v>67.587270000000004</v>
      </c>
      <c r="BK519" s="14">
        <v>66.910679999999999</v>
      </c>
      <c r="BL519" s="14">
        <v>66.302869999999999</v>
      </c>
      <c r="BM519" s="14">
        <v>65.993840000000006</v>
      </c>
      <c r="BN519" s="14">
        <v>67.200199999999995</v>
      </c>
      <c r="BO519" s="14">
        <v>69.60472</v>
      </c>
      <c r="BP519" s="14">
        <v>72.674539999999993</v>
      </c>
      <c r="BQ519" s="14">
        <v>75.764880000000005</v>
      </c>
      <c r="BR519" s="14">
        <v>79.12218</v>
      </c>
      <c r="BS519" s="14">
        <v>82.310059999999993</v>
      </c>
      <c r="BT519" s="14">
        <v>84.819310000000002</v>
      </c>
      <c r="BU519" s="14">
        <v>86.221760000000003</v>
      </c>
      <c r="BV519" s="14">
        <v>87.035929999999993</v>
      </c>
      <c r="BW519" s="14">
        <v>87.186859999999996</v>
      </c>
      <c r="BX519" s="14">
        <v>86.083160000000007</v>
      </c>
      <c r="BY519" s="14">
        <v>83.509240000000005</v>
      </c>
      <c r="BZ519" s="14">
        <v>79.559550000000002</v>
      </c>
      <c r="CA519" s="14">
        <v>76.396299999999997</v>
      </c>
      <c r="CB519" s="14">
        <v>74.254620000000003</v>
      </c>
      <c r="CC519" s="14">
        <v>72.637569999999997</v>
      </c>
      <c r="CD519" s="14">
        <v>71.412729999999996</v>
      </c>
      <c r="CE519" s="14">
        <v>93836.49</v>
      </c>
      <c r="CF519" s="14">
        <v>90316.59</v>
      </c>
      <c r="CG519" s="14">
        <v>84262.25</v>
      </c>
      <c r="CH519" s="14">
        <v>78893.84</v>
      </c>
      <c r="CI519" s="14">
        <v>69266.97</v>
      </c>
      <c r="CJ519" s="14">
        <v>47673.54</v>
      </c>
      <c r="CK519" s="14">
        <v>36290.31</v>
      </c>
      <c r="CL519" s="14">
        <v>33862.639999999999</v>
      </c>
      <c r="CM519" s="14">
        <v>53821.86</v>
      </c>
      <c r="CN519" s="14">
        <v>75894.600000000006</v>
      </c>
      <c r="CO519" s="14">
        <v>112578.6</v>
      </c>
      <c r="CP519" s="14">
        <v>128583.2</v>
      </c>
      <c r="CQ519" s="14">
        <v>142401</v>
      </c>
      <c r="CR519" s="14">
        <v>160261.4</v>
      </c>
      <c r="CS519" s="14">
        <v>154520.20000000001</v>
      </c>
      <c r="CT519" s="14">
        <v>144946.1</v>
      </c>
      <c r="CU519" s="14">
        <v>137811.1</v>
      </c>
      <c r="CV519" s="14">
        <v>130319.7</v>
      </c>
      <c r="CW519" s="14">
        <v>133300.1</v>
      </c>
      <c r="CX519" s="14">
        <v>141687.9</v>
      </c>
      <c r="CY519" s="14">
        <v>146650.1</v>
      </c>
      <c r="CZ519" s="14">
        <v>146647.6</v>
      </c>
      <c r="DA519" s="14">
        <v>135189.9</v>
      </c>
      <c r="DB519" s="14">
        <v>134385.1</v>
      </c>
      <c r="DC519" s="14">
        <v>115997.4</v>
      </c>
      <c r="DD519" s="14">
        <v>16</v>
      </c>
      <c r="DE519" s="14">
        <v>19</v>
      </c>
      <c r="DF519" s="27">
        <f t="shared" ca="1" si="8"/>
        <v>23283.557499999995</v>
      </c>
      <c r="DG519" s="14">
        <v>0</v>
      </c>
      <c r="DH519" s="14"/>
      <c r="DI519" s="14"/>
      <c r="DJ519" s="14"/>
      <c r="DK519" s="14"/>
      <c r="DL519" s="14"/>
      <c r="DM519" s="14"/>
      <c r="DN519" s="14"/>
      <c r="DO519" s="14"/>
      <c r="DP519" s="14"/>
      <c r="DQ519" s="14"/>
      <c r="DR519" s="14"/>
      <c r="DS519" s="14"/>
      <c r="DT519" s="14"/>
      <c r="DU519" s="14"/>
      <c r="DV519" s="14"/>
      <c r="DW519" s="14"/>
      <c r="DX519" s="14"/>
      <c r="DY519" s="14"/>
      <c r="DZ519" s="14"/>
      <c r="EA519" s="14"/>
    </row>
    <row r="520" spans="1:131" x14ac:dyDescent="0.25">
      <c r="A520" s="14" t="s">
        <v>64</v>
      </c>
      <c r="B520" s="14" t="s">
        <v>63</v>
      </c>
      <c r="C520" s="14" t="s">
        <v>63</v>
      </c>
      <c r="D520" s="14" t="s">
        <v>107</v>
      </c>
      <c r="E520" s="14" t="s">
        <v>63</v>
      </c>
      <c r="F520" s="14" t="s">
        <v>63</v>
      </c>
      <c r="G520" s="14" t="s">
        <v>192</v>
      </c>
      <c r="H520" s="1">
        <v>42233</v>
      </c>
      <c r="I520" s="14">
        <v>43103.41</v>
      </c>
      <c r="J520" s="14">
        <v>41481.1</v>
      </c>
      <c r="K520" s="14">
        <v>40487.22</v>
      </c>
      <c r="L520" s="14">
        <v>41238.699999999997</v>
      </c>
      <c r="M520" s="14">
        <v>43914.01</v>
      </c>
      <c r="N520" s="14">
        <v>47300.78</v>
      </c>
      <c r="O520" s="14">
        <v>54608.4</v>
      </c>
      <c r="P520" s="14">
        <v>58924.47</v>
      </c>
      <c r="Q520" s="14">
        <v>64502.54</v>
      </c>
      <c r="R520" s="14">
        <v>70088.11</v>
      </c>
      <c r="S520" s="14">
        <v>76839.69</v>
      </c>
      <c r="T520" s="14">
        <v>78795.61</v>
      </c>
      <c r="U520" s="14">
        <v>80191.67</v>
      </c>
      <c r="V520" s="14">
        <v>81635.31</v>
      </c>
      <c r="W520" s="14">
        <v>80369.53</v>
      </c>
      <c r="X520" s="14">
        <v>67313.919999999998</v>
      </c>
      <c r="Y520" s="14">
        <v>68358.03</v>
      </c>
      <c r="Z520" s="14">
        <v>67340.09</v>
      </c>
      <c r="AA520" s="14">
        <v>66910.210000000006</v>
      </c>
      <c r="AB520" s="14">
        <v>77234.87</v>
      </c>
      <c r="AC520" s="14">
        <v>76385.009999999995</v>
      </c>
      <c r="AD520" s="14">
        <v>67193.86</v>
      </c>
      <c r="AE520" s="14">
        <v>56033.36</v>
      </c>
      <c r="AF520" s="14">
        <v>50619.34</v>
      </c>
      <c r="AG520" s="14">
        <v>67480.56</v>
      </c>
      <c r="AH520" s="14">
        <v>43207.55</v>
      </c>
      <c r="AI520" s="14">
        <v>41659.68</v>
      </c>
      <c r="AJ520" s="14">
        <v>41068.620000000003</v>
      </c>
      <c r="AK520" s="14">
        <v>41528.550000000003</v>
      </c>
      <c r="AL520" s="14">
        <v>44444.37</v>
      </c>
      <c r="AM520" s="14">
        <v>47610.46</v>
      </c>
      <c r="AN520" s="14">
        <v>54848.9</v>
      </c>
      <c r="AO520" s="14">
        <v>58760.2</v>
      </c>
      <c r="AP520" s="14">
        <v>64381.88</v>
      </c>
      <c r="AQ520" s="14">
        <v>70220.160000000003</v>
      </c>
      <c r="AR520" s="14">
        <v>76370.59</v>
      </c>
      <c r="AS520" s="14">
        <v>78415.22</v>
      </c>
      <c r="AT520" s="14">
        <v>79694.460000000006</v>
      </c>
      <c r="AU520" s="14">
        <v>81641.13</v>
      </c>
      <c r="AV520" s="14">
        <v>82249.41</v>
      </c>
      <c r="AW520" s="14">
        <v>80914.77</v>
      </c>
      <c r="AX520" s="14">
        <v>80730.77</v>
      </c>
      <c r="AY520" s="14">
        <v>79088.7</v>
      </c>
      <c r="AZ520" s="14">
        <v>77551.66</v>
      </c>
      <c r="BA520" s="14">
        <v>77667.61</v>
      </c>
      <c r="BB520" s="14">
        <v>76015.960000000006</v>
      </c>
      <c r="BC520" s="14">
        <v>67234.06</v>
      </c>
      <c r="BD520" s="14">
        <v>56216.02</v>
      </c>
      <c r="BE520" s="14">
        <v>50801.23</v>
      </c>
      <c r="BF520" s="14">
        <v>79627.53</v>
      </c>
      <c r="BG520" s="14">
        <v>74.613889999999998</v>
      </c>
      <c r="BH520" s="14">
        <v>72.99203</v>
      </c>
      <c r="BI520" s="14">
        <v>71.420270000000002</v>
      </c>
      <c r="BJ520" s="14">
        <v>69.907749999999993</v>
      </c>
      <c r="BK520" s="14">
        <v>68.50797</v>
      </c>
      <c r="BL520" s="14">
        <v>67.205010000000001</v>
      </c>
      <c r="BM520" s="14">
        <v>66.539860000000004</v>
      </c>
      <c r="BN520" s="14">
        <v>68.609340000000003</v>
      </c>
      <c r="BO520" s="14">
        <v>72.864459999999994</v>
      </c>
      <c r="BP520" s="14">
        <v>77.055809999999994</v>
      </c>
      <c r="BQ520" s="14">
        <v>81.103650000000002</v>
      </c>
      <c r="BR520" s="14">
        <v>84.638949999999994</v>
      </c>
      <c r="BS520" s="14">
        <v>87.596810000000005</v>
      </c>
      <c r="BT520" s="14">
        <v>90.096810000000005</v>
      </c>
      <c r="BU520" s="14">
        <v>91.763099999999994</v>
      </c>
      <c r="BV520" s="14">
        <v>92.328019999999995</v>
      </c>
      <c r="BW520" s="14">
        <v>91.787019999999998</v>
      </c>
      <c r="BX520" s="14">
        <v>90.070620000000005</v>
      </c>
      <c r="BY520" s="14">
        <v>87.025049999999993</v>
      </c>
      <c r="BZ520" s="14">
        <v>82.260819999999995</v>
      </c>
      <c r="CA520" s="14">
        <v>77.636669999999995</v>
      </c>
      <c r="CB520" s="14">
        <v>74.446470000000005</v>
      </c>
      <c r="CC520" s="14">
        <v>71.79271</v>
      </c>
      <c r="CD520" s="14">
        <v>70.158320000000003</v>
      </c>
      <c r="CE520" s="14">
        <v>93332.61</v>
      </c>
      <c r="CF520" s="14">
        <v>96877.9</v>
      </c>
      <c r="CG520" s="14">
        <v>69303.62</v>
      </c>
      <c r="CH520" s="14">
        <v>60192.63</v>
      </c>
      <c r="CI520" s="14">
        <v>46262.239999999998</v>
      </c>
      <c r="CJ520" s="14">
        <v>35334.97</v>
      </c>
      <c r="CK520" s="14">
        <v>32414.99</v>
      </c>
      <c r="CL520" s="14">
        <v>35007.199999999997</v>
      </c>
      <c r="CM520" s="14">
        <v>43871.91</v>
      </c>
      <c r="CN520" s="14">
        <v>60922</v>
      </c>
      <c r="CO520" s="14">
        <v>86155.16</v>
      </c>
      <c r="CP520" s="14">
        <v>99453.96</v>
      </c>
      <c r="CQ520" s="14">
        <v>114431.8</v>
      </c>
      <c r="CR520" s="14">
        <v>125168</v>
      </c>
      <c r="CS520" s="14">
        <v>125762.3</v>
      </c>
      <c r="CT520" s="14">
        <v>139651.4</v>
      </c>
      <c r="CU520" s="14">
        <v>127727.2</v>
      </c>
      <c r="CV520" s="14">
        <v>125708.8</v>
      </c>
      <c r="CW520" s="14">
        <v>126766.39999999999</v>
      </c>
      <c r="CX520" s="14">
        <v>104617.60000000001</v>
      </c>
      <c r="CY520" s="14">
        <v>113193.9</v>
      </c>
      <c r="CZ520" s="14">
        <v>114190.1</v>
      </c>
      <c r="DA520" s="14">
        <v>117026.9</v>
      </c>
      <c r="DB520" s="14">
        <v>137088.5</v>
      </c>
      <c r="DC520" s="14">
        <v>111119.1</v>
      </c>
      <c r="DD520" s="14">
        <v>16</v>
      </c>
      <c r="DE520" s="14">
        <v>19</v>
      </c>
      <c r="DF520" s="27">
        <f t="shared" ca="1" si="8"/>
        <v>13265.350000000006</v>
      </c>
      <c r="DG520" s="14">
        <v>0</v>
      </c>
      <c r="DH520" s="14"/>
      <c r="DI520" s="14"/>
      <c r="DJ520" s="14"/>
      <c r="DK520" s="14"/>
      <c r="DL520" s="14"/>
      <c r="DM520" s="14"/>
      <c r="DN520" s="14"/>
      <c r="DO520" s="14"/>
      <c r="DP520" s="14"/>
      <c r="DQ520" s="14"/>
      <c r="DR520" s="14"/>
      <c r="DS520" s="14"/>
      <c r="DT520" s="14"/>
      <c r="DU520" s="14"/>
      <c r="DV520" s="14"/>
      <c r="DW520" s="14"/>
      <c r="DX520" s="14"/>
      <c r="DY520" s="14"/>
      <c r="DZ520" s="14"/>
      <c r="EA520" s="14"/>
    </row>
    <row r="521" spans="1:131" x14ac:dyDescent="0.25">
      <c r="A521" s="14" t="s">
        <v>64</v>
      </c>
      <c r="B521" s="14" t="s">
        <v>63</v>
      </c>
      <c r="C521" s="14" t="s">
        <v>63</v>
      </c>
      <c r="D521" s="14" t="s">
        <v>107</v>
      </c>
      <c r="E521" s="14" t="s">
        <v>63</v>
      </c>
      <c r="F521" s="14" t="s">
        <v>63</v>
      </c>
      <c r="G521" s="14" t="s">
        <v>192</v>
      </c>
      <c r="H521" s="1">
        <v>42234</v>
      </c>
      <c r="I521" s="14">
        <v>48449.57</v>
      </c>
      <c r="J521" s="14">
        <v>46427.59</v>
      </c>
      <c r="K521" s="14">
        <v>45214.85</v>
      </c>
      <c r="L521" s="14">
        <v>46204.39</v>
      </c>
      <c r="M521" s="14">
        <v>48673.16</v>
      </c>
      <c r="N521" s="14">
        <v>52307.06</v>
      </c>
      <c r="O521" s="14">
        <v>58464.24</v>
      </c>
      <c r="P521" s="14">
        <v>60950.9</v>
      </c>
      <c r="Q521" s="14">
        <v>65930.02</v>
      </c>
      <c r="R521" s="14">
        <v>71213.78</v>
      </c>
      <c r="S521" s="14">
        <v>77460.259999999995</v>
      </c>
      <c r="T521" s="14">
        <v>79131.17</v>
      </c>
      <c r="U521" s="14">
        <v>80641.039999999994</v>
      </c>
      <c r="V521" s="14">
        <v>82827.81</v>
      </c>
      <c r="W521" s="14">
        <v>80521.42</v>
      </c>
      <c r="X521" s="14">
        <v>68868.960000000006</v>
      </c>
      <c r="Y521" s="14">
        <v>69402.320000000007</v>
      </c>
      <c r="Z521" s="14">
        <v>68603.62</v>
      </c>
      <c r="AA521" s="14">
        <v>68091.17</v>
      </c>
      <c r="AB521" s="14">
        <v>78913.22</v>
      </c>
      <c r="AC521" s="14">
        <v>77703.14</v>
      </c>
      <c r="AD521" s="14">
        <v>68756.31</v>
      </c>
      <c r="AE521" s="14">
        <v>57087.55</v>
      </c>
      <c r="AF521" s="14">
        <v>51706.74</v>
      </c>
      <c r="AG521" s="14">
        <v>68741.52</v>
      </c>
      <c r="AH521" s="14">
        <v>48401</v>
      </c>
      <c r="AI521" s="14">
        <v>46466.11</v>
      </c>
      <c r="AJ521" s="14">
        <v>45275.24</v>
      </c>
      <c r="AK521" s="14">
        <v>46140.46</v>
      </c>
      <c r="AL521" s="14">
        <v>48787.13</v>
      </c>
      <c r="AM521" s="14">
        <v>52424.88</v>
      </c>
      <c r="AN521" s="14">
        <v>58602.05</v>
      </c>
      <c r="AO521" s="14">
        <v>60658.16</v>
      </c>
      <c r="AP521" s="14">
        <v>65889</v>
      </c>
      <c r="AQ521" s="14">
        <v>71038.850000000006</v>
      </c>
      <c r="AR521" s="14">
        <v>76895.5</v>
      </c>
      <c r="AS521" s="14">
        <v>78036.58</v>
      </c>
      <c r="AT521" s="14">
        <v>79261.77</v>
      </c>
      <c r="AU521" s="14">
        <v>81566.38</v>
      </c>
      <c r="AV521" s="14">
        <v>81319.679999999993</v>
      </c>
      <c r="AW521" s="14">
        <v>81740.25</v>
      </c>
      <c r="AX521" s="14">
        <v>81480.55</v>
      </c>
      <c r="AY521" s="14">
        <v>80196.52</v>
      </c>
      <c r="AZ521" s="14">
        <v>79245.84</v>
      </c>
      <c r="BA521" s="14">
        <v>78821.64</v>
      </c>
      <c r="BB521" s="14">
        <v>76896.45</v>
      </c>
      <c r="BC521" s="14">
        <v>68644.95</v>
      </c>
      <c r="BD521" s="14">
        <v>57536.75</v>
      </c>
      <c r="BE521" s="14">
        <v>52213.25</v>
      </c>
      <c r="BF521" s="14">
        <v>80754.87</v>
      </c>
      <c r="BG521" s="14">
        <v>68.545559999999995</v>
      </c>
      <c r="BH521" s="14">
        <v>67.271150000000006</v>
      </c>
      <c r="BI521" s="14">
        <v>66.563990000000004</v>
      </c>
      <c r="BJ521" s="14">
        <v>65.882869999999997</v>
      </c>
      <c r="BK521" s="14">
        <v>64.877440000000007</v>
      </c>
      <c r="BL521" s="14">
        <v>64.122559999999993</v>
      </c>
      <c r="BM521" s="14">
        <v>63.765729999999998</v>
      </c>
      <c r="BN521" s="14">
        <v>64.749459999999999</v>
      </c>
      <c r="BO521" s="14">
        <v>67.462040000000002</v>
      </c>
      <c r="BP521" s="14">
        <v>70.915400000000005</v>
      </c>
      <c r="BQ521" s="14">
        <v>74.425160000000005</v>
      </c>
      <c r="BR521" s="14">
        <v>77.548810000000003</v>
      </c>
      <c r="BS521" s="14">
        <v>80.451189999999997</v>
      </c>
      <c r="BT521" s="14">
        <v>82.977230000000006</v>
      </c>
      <c r="BU521" s="14">
        <v>84.524950000000004</v>
      </c>
      <c r="BV521" s="14">
        <v>85.195229999999995</v>
      </c>
      <c r="BW521" s="14">
        <v>84.722340000000003</v>
      </c>
      <c r="BX521" s="14">
        <v>83.693060000000003</v>
      </c>
      <c r="BY521" s="14">
        <v>81.139920000000004</v>
      </c>
      <c r="BZ521" s="14">
        <v>77.031459999999996</v>
      </c>
      <c r="CA521" s="14">
        <v>73.229929999999996</v>
      </c>
      <c r="CB521" s="14">
        <v>70.821039999999996</v>
      </c>
      <c r="CC521" s="14">
        <v>69.13015</v>
      </c>
      <c r="CD521" s="14">
        <v>67.876360000000005</v>
      </c>
      <c r="CE521" s="14">
        <v>95465.95</v>
      </c>
      <c r="CF521" s="14">
        <v>81610.84</v>
      </c>
      <c r="CG521" s="14">
        <v>72373.679999999993</v>
      </c>
      <c r="CH521" s="14">
        <v>63493.72</v>
      </c>
      <c r="CI521" s="14">
        <v>50355.11</v>
      </c>
      <c r="CJ521" s="14">
        <v>39999.1</v>
      </c>
      <c r="CK521" s="14">
        <v>36123.370000000003</v>
      </c>
      <c r="CL521" s="14">
        <v>34514.589999999997</v>
      </c>
      <c r="CM521" s="14">
        <v>42946.71</v>
      </c>
      <c r="CN521" s="14">
        <v>71574.39</v>
      </c>
      <c r="CO521" s="14">
        <v>107201.8</v>
      </c>
      <c r="CP521" s="14">
        <v>136180.1</v>
      </c>
      <c r="CQ521" s="14">
        <v>147153.29999999999</v>
      </c>
      <c r="CR521" s="14">
        <v>156479.29999999999</v>
      </c>
      <c r="CS521" s="14">
        <v>158073.79999999999</v>
      </c>
      <c r="CT521" s="14">
        <v>157659.29999999999</v>
      </c>
      <c r="CU521" s="14">
        <v>143121.4</v>
      </c>
      <c r="CV521" s="14">
        <v>139579.9</v>
      </c>
      <c r="CW521" s="14">
        <v>136306.5</v>
      </c>
      <c r="CX521" s="14">
        <v>147539.79999999999</v>
      </c>
      <c r="CY521" s="14">
        <v>148290</v>
      </c>
      <c r="CZ521" s="14">
        <v>155623.1</v>
      </c>
      <c r="DA521" s="14">
        <v>150521.79999999999</v>
      </c>
      <c r="DB521" s="14">
        <v>144829.1</v>
      </c>
      <c r="DC521" s="14">
        <v>116801.8</v>
      </c>
      <c r="DD521" s="14">
        <v>16</v>
      </c>
      <c r="DE521" s="14">
        <v>19</v>
      </c>
      <c r="DF521" s="27">
        <f t="shared" ca="1" si="8"/>
        <v>12442.732499999998</v>
      </c>
      <c r="DG521" s="14">
        <v>0</v>
      </c>
      <c r="DH521" s="14"/>
      <c r="DI521" s="14"/>
      <c r="DJ521" s="14"/>
      <c r="DK521" s="14"/>
      <c r="DL521" s="14"/>
      <c r="DM521" s="14"/>
      <c r="DN521" s="14"/>
      <c r="DO521" s="14"/>
      <c r="DP521" s="14"/>
      <c r="DQ521" s="14"/>
      <c r="DR521" s="14"/>
      <c r="DS521" s="14"/>
      <c r="DT521" s="14"/>
      <c r="DU521" s="14"/>
      <c r="DV521" s="14"/>
      <c r="DW521" s="14"/>
      <c r="DX521" s="14"/>
      <c r="DY521" s="14"/>
      <c r="DZ521" s="14"/>
      <c r="EA521" s="14"/>
    </row>
    <row r="522" spans="1:131" x14ac:dyDescent="0.25">
      <c r="A522" s="14" t="s">
        <v>64</v>
      </c>
      <c r="B522" s="14" t="s">
        <v>63</v>
      </c>
      <c r="C522" s="14" t="s">
        <v>63</v>
      </c>
      <c r="D522" s="14" t="s">
        <v>107</v>
      </c>
      <c r="E522" s="14" t="s">
        <v>63</v>
      </c>
      <c r="F522" s="14" t="s">
        <v>63</v>
      </c>
      <c r="G522" s="14" t="s">
        <v>192</v>
      </c>
      <c r="H522" s="1">
        <v>42242</v>
      </c>
      <c r="I522" s="14">
        <v>46531.91</v>
      </c>
      <c r="J522" s="14">
        <v>44111.73</v>
      </c>
      <c r="K522" s="14">
        <v>43251.46</v>
      </c>
      <c r="L522" s="14">
        <v>44086.36</v>
      </c>
      <c r="M522" s="14">
        <v>46112.09</v>
      </c>
      <c r="N522" s="14">
        <v>49972.08</v>
      </c>
      <c r="O522" s="14">
        <v>57284.63</v>
      </c>
      <c r="P522" s="14">
        <v>60038.879999999997</v>
      </c>
      <c r="Q522" s="14">
        <v>64989.29</v>
      </c>
      <c r="R522" s="14">
        <v>69672.91</v>
      </c>
      <c r="S522" s="14">
        <v>75496.28</v>
      </c>
      <c r="T522" s="14">
        <v>78512.240000000005</v>
      </c>
      <c r="U522" s="14">
        <v>80629.59</v>
      </c>
      <c r="V522" s="14">
        <v>83065.16</v>
      </c>
      <c r="W522" s="14">
        <v>81836.350000000006</v>
      </c>
      <c r="X522" s="14">
        <v>68668.960000000006</v>
      </c>
      <c r="Y522" s="14">
        <v>69083.03</v>
      </c>
      <c r="Z522" s="14">
        <v>68668.14</v>
      </c>
      <c r="AA522" s="14">
        <v>67981.59</v>
      </c>
      <c r="AB522" s="14">
        <v>79640.41</v>
      </c>
      <c r="AC522" s="14">
        <v>79177.5</v>
      </c>
      <c r="AD522" s="14">
        <v>69781.899999999994</v>
      </c>
      <c r="AE522" s="14">
        <v>56570.99</v>
      </c>
      <c r="AF522" s="14">
        <v>50692.02</v>
      </c>
      <c r="AG522" s="14">
        <v>68600.429999999993</v>
      </c>
      <c r="AH522" s="14">
        <v>47077.88</v>
      </c>
      <c r="AI522" s="14">
        <v>44699.87</v>
      </c>
      <c r="AJ522" s="14">
        <v>43569.21</v>
      </c>
      <c r="AK522" s="14">
        <v>44033.74</v>
      </c>
      <c r="AL522" s="14">
        <v>46209.77</v>
      </c>
      <c r="AM522" s="14">
        <v>50155.71</v>
      </c>
      <c r="AN522" s="14">
        <v>57441.43</v>
      </c>
      <c r="AO522" s="14">
        <v>59603.5</v>
      </c>
      <c r="AP522" s="14">
        <v>64795.97</v>
      </c>
      <c r="AQ522" s="14">
        <v>69548.3</v>
      </c>
      <c r="AR522" s="14">
        <v>75236.34</v>
      </c>
      <c r="AS522" s="14">
        <v>77728.47</v>
      </c>
      <c r="AT522" s="14">
        <v>79583.7</v>
      </c>
      <c r="AU522" s="14">
        <v>82191.66</v>
      </c>
      <c r="AV522" s="14">
        <v>83024.97</v>
      </c>
      <c r="AW522" s="14">
        <v>82734.45</v>
      </c>
      <c r="AX522" s="14">
        <v>81660.83</v>
      </c>
      <c r="AY522" s="14">
        <v>80681.84</v>
      </c>
      <c r="AZ522" s="14">
        <v>79348.240000000005</v>
      </c>
      <c r="BA522" s="14">
        <v>79423.960000000006</v>
      </c>
      <c r="BB522" s="14">
        <v>78249.13</v>
      </c>
      <c r="BC522" s="14">
        <v>69342.55</v>
      </c>
      <c r="BD522" s="14">
        <v>56515.76</v>
      </c>
      <c r="BE522" s="14">
        <v>50981.26</v>
      </c>
      <c r="BF522" s="14">
        <v>81000.63</v>
      </c>
      <c r="BG522" s="14">
        <v>66.958690000000004</v>
      </c>
      <c r="BH522" s="14">
        <v>65.955439999999996</v>
      </c>
      <c r="BI522" s="14">
        <v>65.209789999999998</v>
      </c>
      <c r="BJ522" s="14">
        <v>64.334789999999998</v>
      </c>
      <c r="BK522" s="14">
        <v>63.74239</v>
      </c>
      <c r="BL522" s="14">
        <v>63.397829999999999</v>
      </c>
      <c r="BM522" s="14">
        <v>63.227170000000001</v>
      </c>
      <c r="BN522" s="14">
        <v>64.385869999999997</v>
      </c>
      <c r="BO522" s="14">
        <v>67.610870000000006</v>
      </c>
      <c r="BP522" s="14">
        <v>71.377170000000007</v>
      </c>
      <c r="BQ522" s="14">
        <v>74.981520000000003</v>
      </c>
      <c r="BR522" s="14">
        <v>78.53152</v>
      </c>
      <c r="BS522" s="14">
        <v>82.263050000000007</v>
      </c>
      <c r="BT522" s="14">
        <v>85.991299999999995</v>
      </c>
      <c r="BU522" s="14">
        <v>88.32826</v>
      </c>
      <c r="BV522" s="14">
        <v>89.194559999999996</v>
      </c>
      <c r="BW522" s="14">
        <v>88.501080000000002</v>
      </c>
      <c r="BX522" s="14">
        <v>87.45326</v>
      </c>
      <c r="BY522" s="14">
        <v>85.11739</v>
      </c>
      <c r="BZ522" s="14">
        <v>81.295649999999995</v>
      </c>
      <c r="CA522" s="14">
        <v>77.706519999999998</v>
      </c>
      <c r="CB522" s="14">
        <v>75.677180000000007</v>
      </c>
      <c r="CC522" s="14">
        <v>73.724999999999994</v>
      </c>
      <c r="CD522" s="14">
        <v>72.386960000000002</v>
      </c>
      <c r="CE522" s="14">
        <v>71382.03</v>
      </c>
      <c r="CF522" s="14">
        <v>61965.99</v>
      </c>
      <c r="CG522" s="14">
        <v>54755.4</v>
      </c>
      <c r="CH522" s="14">
        <v>44946.1</v>
      </c>
      <c r="CI522" s="14">
        <v>36000.93</v>
      </c>
      <c r="CJ522" s="14">
        <v>28496.34</v>
      </c>
      <c r="CK522" s="14">
        <v>25566.29</v>
      </c>
      <c r="CL522" s="14">
        <v>25248.52</v>
      </c>
      <c r="CM522" s="14">
        <v>32142.16</v>
      </c>
      <c r="CN522" s="14">
        <v>48855.85</v>
      </c>
      <c r="CO522" s="14">
        <v>74289.240000000005</v>
      </c>
      <c r="CP522" s="14">
        <v>93552.45</v>
      </c>
      <c r="CQ522" s="14">
        <v>97214.18</v>
      </c>
      <c r="CR522" s="14">
        <v>107760</v>
      </c>
      <c r="CS522" s="14">
        <v>109635.6</v>
      </c>
      <c r="CT522" s="14">
        <v>110669.6</v>
      </c>
      <c r="CU522" s="14">
        <v>102705.8</v>
      </c>
      <c r="CV522" s="14">
        <v>97279.06</v>
      </c>
      <c r="CW522" s="14">
        <v>93991.76</v>
      </c>
      <c r="CX522" s="14">
        <v>94094.35</v>
      </c>
      <c r="CY522" s="14">
        <v>100697.60000000001</v>
      </c>
      <c r="CZ522" s="14">
        <v>105748.7</v>
      </c>
      <c r="DA522" s="14">
        <v>96375.14</v>
      </c>
      <c r="DB522" s="14">
        <v>92422.7</v>
      </c>
      <c r="DC522" s="14">
        <v>83815.03</v>
      </c>
      <c r="DD522" s="14">
        <v>16</v>
      </c>
      <c r="DE522" s="14">
        <v>19</v>
      </c>
      <c r="DF522" s="27">
        <f t="shared" ca="1" si="8"/>
        <v>13425.092499999999</v>
      </c>
      <c r="DG522" s="14">
        <v>0</v>
      </c>
      <c r="DH522" s="14"/>
      <c r="DI522" s="14"/>
      <c r="DJ522" s="14"/>
      <c r="DK522" s="14"/>
      <c r="DL522" s="14"/>
      <c r="DM522" s="14"/>
      <c r="DN522" s="14"/>
      <c r="DO522" s="14"/>
      <c r="DP522" s="14"/>
      <c r="DQ522" s="14"/>
      <c r="DR522" s="14"/>
      <c r="DS522" s="14"/>
      <c r="DT522" s="14"/>
      <c r="DU522" s="14"/>
      <c r="DV522" s="14"/>
      <c r="DW522" s="14"/>
      <c r="DX522" s="14"/>
      <c r="DY522" s="14"/>
      <c r="DZ522" s="14"/>
      <c r="EA522" s="14"/>
    </row>
    <row r="523" spans="1:131" x14ac:dyDescent="0.25">
      <c r="A523" s="14" t="s">
        <v>64</v>
      </c>
      <c r="B523" s="14" t="s">
        <v>63</v>
      </c>
      <c r="C523" s="14" t="s">
        <v>63</v>
      </c>
      <c r="D523" s="14" t="s">
        <v>107</v>
      </c>
      <c r="E523" s="14" t="s">
        <v>63</v>
      </c>
      <c r="F523" s="14" t="s">
        <v>63</v>
      </c>
      <c r="G523" s="14" t="s">
        <v>192</v>
      </c>
      <c r="H523" s="1">
        <v>42243</v>
      </c>
      <c r="I523" s="14">
        <v>46740.97</v>
      </c>
      <c r="J523" s="14">
        <v>44878.11</v>
      </c>
      <c r="K523" s="14">
        <v>44034.92</v>
      </c>
      <c r="L523" s="14">
        <v>45197.15</v>
      </c>
      <c r="M523" s="14">
        <v>47474.400000000001</v>
      </c>
      <c r="N523" s="14">
        <v>51272.05</v>
      </c>
      <c r="O523" s="14">
        <v>57976.85</v>
      </c>
      <c r="P523" s="14">
        <v>60784.480000000003</v>
      </c>
      <c r="Q523" s="14">
        <v>66270.570000000007</v>
      </c>
      <c r="R523" s="14">
        <v>71440.28</v>
      </c>
      <c r="S523" s="14">
        <v>78929.22</v>
      </c>
      <c r="T523" s="14">
        <v>81972.59</v>
      </c>
      <c r="U523" s="14">
        <v>83575.240000000005</v>
      </c>
      <c r="V523" s="14">
        <v>85043.36</v>
      </c>
      <c r="W523" s="14">
        <v>83795.72</v>
      </c>
      <c r="X523" s="14">
        <v>69546.850000000006</v>
      </c>
      <c r="Y523" s="14">
        <v>70311.240000000005</v>
      </c>
      <c r="Z523" s="14">
        <v>70729.66</v>
      </c>
      <c r="AA523" s="14">
        <v>71141.06</v>
      </c>
      <c r="AB523" s="14">
        <v>81601.58</v>
      </c>
      <c r="AC523" s="14">
        <v>79709.259999999995</v>
      </c>
      <c r="AD523" s="14">
        <v>70535.37</v>
      </c>
      <c r="AE523" s="14">
        <v>58216.99</v>
      </c>
      <c r="AF523" s="14">
        <v>52539.75</v>
      </c>
      <c r="AG523" s="14">
        <v>70432.2</v>
      </c>
      <c r="AH523" s="14">
        <v>47299.67</v>
      </c>
      <c r="AI523" s="14">
        <v>45383.1</v>
      </c>
      <c r="AJ523" s="14">
        <v>44295.43</v>
      </c>
      <c r="AK523" s="14">
        <v>45387.99</v>
      </c>
      <c r="AL523" s="14">
        <v>47731.81</v>
      </c>
      <c r="AM523" s="14">
        <v>51512.13</v>
      </c>
      <c r="AN523" s="14">
        <v>58230.93</v>
      </c>
      <c r="AO523" s="14">
        <v>60533.62</v>
      </c>
      <c r="AP523" s="14">
        <v>65862.98</v>
      </c>
      <c r="AQ523" s="14">
        <v>71462.2</v>
      </c>
      <c r="AR523" s="14">
        <v>78647.59</v>
      </c>
      <c r="AS523" s="14">
        <v>81167.77</v>
      </c>
      <c r="AT523" s="14">
        <v>83021.17</v>
      </c>
      <c r="AU523" s="14">
        <v>84835.38</v>
      </c>
      <c r="AV523" s="14">
        <v>85766.78</v>
      </c>
      <c r="AW523" s="14">
        <v>84611.37</v>
      </c>
      <c r="AX523" s="14">
        <v>83894.82</v>
      </c>
      <c r="AY523" s="14">
        <v>83499.42</v>
      </c>
      <c r="AZ523" s="14">
        <v>82891.679999999993</v>
      </c>
      <c r="BA523" s="14">
        <v>82079.81</v>
      </c>
      <c r="BB523" s="14">
        <v>79211.88</v>
      </c>
      <c r="BC523" s="14">
        <v>70374.03</v>
      </c>
      <c r="BD523" s="14">
        <v>58233.95</v>
      </c>
      <c r="BE523" s="14">
        <v>52878.95</v>
      </c>
      <c r="BF523" s="14">
        <v>83722.89</v>
      </c>
      <c r="BG523" s="14">
        <v>71.082040000000006</v>
      </c>
      <c r="BH523" s="14">
        <v>69.615300000000005</v>
      </c>
      <c r="BI523" s="14">
        <v>68.76164</v>
      </c>
      <c r="BJ523" s="14">
        <v>67.688469999999995</v>
      </c>
      <c r="BK523" s="14">
        <v>66.695120000000003</v>
      </c>
      <c r="BL523" s="14">
        <v>65.792689999999993</v>
      </c>
      <c r="BM523" s="14">
        <v>65.388019999999997</v>
      </c>
      <c r="BN523" s="14">
        <v>67.910200000000003</v>
      </c>
      <c r="BO523" s="14">
        <v>72.116410000000002</v>
      </c>
      <c r="BP523" s="14">
        <v>76.241680000000002</v>
      </c>
      <c r="BQ523" s="14">
        <v>80.454539999999994</v>
      </c>
      <c r="BR523" s="14">
        <v>84.497780000000006</v>
      </c>
      <c r="BS523" s="14">
        <v>88.013310000000004</v>
      </c>
      <c r="BT523" s="14">
        <v>90.681820000000002</v>
      </c>
      <c r="BU523" s="14">
        <v>92.756100000000004</v>
      </c>
      <c r="BV523" s="14">
        <v>93.034369999999996</v>
      </c>
      <c r="BW523" s="14">
        <v>91.926829999999995</v>
      </c>
      <c r="BX523" s="14">
        <v>89.951220000000006</v>
      </c>
      <c r="BY523" s="14">
        <v>87.162970000000001</v>
      </c>
      <c r="BZ523" s="14">
        <v>83.671840000000003</v>
      </c>
      <c r="CA523" s="14">
        <v>80.641909999999996</v>
      </c>
      <c r="CB523" s="14">
        <v>78.692899999999995</v>
      </c>
      <c r="CC523" s="14">
        <v>76.788250000000005</v>
      </c>
      <c r="CD523" s="14">
        <v>74.895790000000005</v>
      </c>
      <c r="CE523" s="14">
        <v>61292.4</v>
      </c>
      <c r="CF523" s="14">
        <v>52735.25</v>
      </c>
      <c r="CG523" s="14">
        <v>45850.8</v>
      </c>
      <c r="CH523" s="14">
        <v>41362.199999999997</v>
      </c>
      <c r="CI523" s="14">
        <v>37691.040000000001</v>
      </c>
      <c r="CJ523" s="14">
        <v>31531.91</v>
      </c>
      <c r="CK523" s="14">
        <v>24858.03</v>
      </c>
      <c r="CL523" s="14">
        <v>28264.89</v>
      </c>
      <c r="CM523" s="14">
        <v>32497.71</v>
      </c>
      <c r="CN523" s="14">
        <v>54444.69</v>
      </c>
      <c r="CO523" s="14">
        <v>82074.55</v>
      </c>
      <c r="CP523" s="14">
        <v>100384</v>
      </c>
      <c r="CQ523" s="14">
        <v>127344.9</v>
      </c>
      <c r="CR523" s="14">
        <v>117237.7</v>
      </c>
      <c r="CS523" s="14">
        <v>104935.9</v>
      </c>
      <c r="CT523" s="14">
        <v>100247.7</v>
      </c>
      <c r="CU523" s="14">
        <v>91296.88</v>
      </c>
      <c r="CV523" s="14">
        <v>89846.45</v>
      </c>
      <c r="CW523" s="14">
        <v>107468.9</v>
      </c>
      <c r="CX523" s="14">
        <v>111090</v>
      </c>
      <c r="CY523" s="14">
        <v>118102.6</v>
      </c>
      <c r="CZ523" s="14">
        <v>91605.89</v>
      </c>
      <c r="DA523" s="14">
        <v>81160.87</v>
      </c>
      <c r="DB523" s="14">
        <v>82870.31</v>
      </c>
      <c r="DC523" s="14">
        <v>78108.55</v>
      </c>
      <c r="DD523" s="14">
        <v>16</v>
      </c>
      <c r="DE523" s="14">
        <v>19</v>
      </c>
      <c r="DF523" s="27">
        <f t="shared" ca="1" si="8"/>
        <v>14010.89499999999</v>
      </c>
      <c r="DG523" s="14">
        <v>0</v>
      </c>
      <c r="DH523" s="14"/>
      <c r="DI523" s="14"/>
      <c r="DJ523" s="14"/>
      <c r="DK523" s="14"/>
      <c r="DL523" s="14"/>
      <c r="DM523" s="14"/>
      <c r="DN523" s="14"/>
      <c r="DO523" s="14"/>
      <c r="DP523" s="14"/>
      <c r="DQ523" s="14"/>
      <c r="DR523" s="14"/>
      <c r="DS523" s="14"/>
      <c r="DT523" s="14"/>
      <c r="DU523" s="14"/>
      <c r="DV523" s="14"/>
      <c r="DW523" s="14"/>
      <c r="DX523" s="14"/>
      <c r="DY523" s="14"/>
      <c r="DZ523" s="14"/>
      <c r="EA523" s="14"/>
    </row>
    <row r="524" spans="1:131" x14ac:dyDescent="0.25">
      <c r="A524" s="14" t="s">
        <v>64</v>
      </c>
      <c r="B524" s="14" t="s">
        <v>63</v>
      </c>
      <c r="C524" s="14" t="s">
        <v>63</v>
      </c>
      <c r="D524" s="14" t="s">
        <v>107</v>
      </c>
      <c r="E524" s="14" t="s">
        <v>63</v>
      </c>
      <c r="F524" s="14" t="s">
        <v>63</v>
      </c>
      <c r="G524" s="14" t="s">
        <v>192</v>
      </c>
      <c r="H524" s="1">
        <v>42256</v>
      </c>
      <c r="I524" s="14">
        <v>45486.95</v>
      </c>
      <c r="J524" s="14">
        <v>43224.68</v>
      </c>
      <c r="K524" s="14">
        <v>42228.21</v>
      </c>
      <c r="L524" s="14">
        <v>42896.36</v>
      </c>
      <c r="M524" s="14">
        <v>45427.38</v>
      </c>
      <c r="N524" s="14">
        <v>49116.42</v>
      </c>
      <c r="O524" s="14">
        <v>56734.3</v>
      </c>
      <c r="P524" s="14">
        <v>60140.02</v>
      </c>
      <c r="Q524" s="14">
        <v>65902.31</v>
      </c>
      <c r="R524" s="14">
        <v>71939.360000000001</v>
      </c>
      <c r="S524" s="14">
        <v>78623.37</v>
      </c>
      <c r="T524" s="14">
        <v>82728.160000000003</v>
      </c>
      <c r="U524" s="14">
        <v>84409.21</v>
      </c>
      <c r="V524" s="14">
        <v>86114.37</v>
      </c>
      <c r="W524" s="14">
        <v>85023.54</v>
      </c>
      <c r="X524" s="14">
        <v>71851.360000000001</v>
      </c>
      <c r="Y524" s="14">
        <v>73271.31</v>
      </c>
      <c r="Z524" s="14">
        <v>73560.98</v>
      </c>
      <c r="AA524" s="14">
        <v>72455.89</v>
      </c>
      <c r="AB524" s="14">
        <v>85725.06</v>
      </c>
      <c r="AC524" s="14">
        <v>81246.78</v>
      </c>
      <c r="AD524" s="14">
        <v>70318.929999999993</v>
      </c>
      <c r="AE524" s="14">
        <v>57032.11</v>
      </c>
      <c r="AF524" s="14">
        <v>50644.959999999999</v>
      </c>
      <c r="AG524" s="14">
        <v>72784.88</v>
      </c>
      <c r="AH524" s="14">
        <v>45780.54</v>
      </c>
      <c r="AI524" s="14">
        <v>43497.5</v>
      </c>
      <c r="AJ524" s="14">
        <v>42509.83</v>
      </c>
      <c r="AK524" s="14">
        <v>42867.54</v>
      </c>
      <c r="AL524" s="14">
        <v>45529.68</v>
      </c>
      <c r="AM524" s="14">
        <v>49345.08</v>
      </c>
      <c r="AN524" s="14">
        <v>56963.9</v>
      </c>
      <c r="AO524" s="14">
        <v>59323.47</v>
      </c>
      <c r="AP524" s="14">
        <v>65356.94</v>
      </c>
      <c r="AQ524" s="14">
        <v>71801.19</v>
      </c>
      <c r="AR524" s="14">
        <v>77882.83</v>
      </c>
      <c r="AS524" s="14">
        <v>82037.570000000007</v>
      </c>
      <c r="AT524" s="14">
        <v>83846.52</v>
      </c>
      <c r="AU524" s="14">
        <v>86328.71</v>
      </c>
      <c r="AV524" s="14">
        <v>87466.59</v>
      </c>
      <c r="AW524" s="14">
        <v>87877.8</v>
      </c>
      <c r="AX524" s="14">
        <v>87503.47</v>
      </c>
      <c r="AY524" s="14">
        <v>86878.16</v>
      </c>
      <c r="AZ524" s="14">
        <v>84104.74</v>
      </c>
      <c r="BA524" s="14">
        <v>85370.62</v>
      </c>
      <c r="BB524" s="14">
        <v>80442.490000000005</v>
      </c>
      <c r="BC524" s="14">
        <v>69899.88</v>
      </c>
      <c r="BD524" s="14">
        <v>56925.81</v>
      </c>
      <c r="BE524" s="14">
        <v>51091.75</v>
      </c>
      <c r="BF524" s="14">
        <v>86595.73</v>
      </c>
      <c r="BG524" s="14">
        <v>72.859380000000002</v>
      </c>
      <c r="BH524" s="14">
        <v>71.108260000000001</v>
      </c>
      <c r="BI524" s="14">
        <v>69.511160000000004</v>
      </c>
      <c r="BJ524" s="14">
        <v>68.513390000000001</v>
      </c>
      <c r="BK524" s="14">
        <v>67.016739999999999</v>
      </c>
      <c r="BL524" s="14">
        <v>66.160709999999995</v>
      </c>
      <c r="BM524" s="14">
        <v>65.90401</v>
      </c>
      <c r="BN524" s="14">
        <v>68.309150000000002</v>
      </c>
      <c r="BO524" s="14">
        <v>73.667410000000004</v>
      </c>
      <c r="BP524" s="14">
        <v>78.551339999999996</v>
      </c>
      <c r="BQ524" s="14">
        <v>83.589290000000005</v>
      </c>
      <c r="BR524" s="14">
        <v>87.633930000000007</v>
      </c>
      <c r="BS524" s="14">
        <v>90.97099</v>
      </c>
      <c r="BT524" s="14">
        <v>94.287949999999995</v>
      </c>
      <c r="BU524" s="14">
        <v>95.827010000000001</v>
      </c>
      <c r="BV524" s="14">
        <v>96.765630000000002</v>
      </c>
      <c r="BW524" s="14">
        <v>96.297989999999999</v>
      </c>
      <c r="BX524" s="14">
        <v>94.626109999999997</v>
      </c>
      <c r="BY524" s="14">
        <v>91.600449999999995</v>
      </c>
      <c r="BZ524" s="14">
        <v>86.197550000000007</v>
      </c>
      <c r="CA524" s="14">
        <v>81.729910000000004</v>
      </c>
      <c r="CB524" s="14">
        <v>78.774550000000005</v>
      </c>
      <c r="CC524" s="14">
        <v>76.460939999999994</v>
      </c>
      <c r="CD524" s="14">
        <v>74.782359999999997</v>
      </c>
      <c r="CE524" s="14">
        <v>80811.97</v>
      </c>
      <c r="CF524" s="14">
        <v>105945.4</v>
      </c>
      <c r="CG524" s="14">
        <v>80180.55</v>
      </c>
      <c r="CH524" s="14">
        <v>72230.63</v>
      </c>
      <c r="CI524" s="14">
        <v>54952.49</v>
      </c>
      <c r="CJ524" s="14">
        <v>40007.79</v>
      </c>
      <c r="CK524" s="14">
        <v>36453.96</v>
      </c>
      <c r="CL524" s="14">
        <v>59417.17</v>
      </c>
      <c r="CM524" s="14">
        <v>67759.75</v>
      </c>
      <c r="CN524" s="14">
        <v>83965.61</v>
      </c>
      <c r="CO524" s="14">
        <v>102147.4</v>
      </c>
      <c r="CP524" s="14">
        <v>112057.8</v>
      </c>
      <c r="CQ524" s="14">
        <v>117798.6</v>
      </c>
      <c r="CR524" s="14">
        <v>126517.2</v>
      </c>
      <c r="CS524" s="14">
        <v>129532.9</v>
      </c>
      <c r="CT524" s="14">
        <v>143479.70000000001</v>
      </c>
      <c r="CU524" s="14">
        <v>133535.79999999999</v>
      </c>
      <c r="CV524" s="14">
        <v>138505.29999999999</v>
      </c>
      <c r="CW524" s="14">
        <v>145587.9</v>
      </c>
      <c r="CX524" s="14">
        <v>148434.29999999999</v>
      </c>
      <c r="CY524" s="14">
        <v>155868.20000000001</v>
      </c>
      <c r="CZ524" s="14">
        <v>157190.20000000001</v>
      </c>
      <c r="DA524" s="14">
        <v>134345.29999999999</v>
      </c>
      <c r="DB524" s="14">
        <v>128157</v>
      </c>
      <c r="DC524" s="14">
        <v>119971.9</v>
      </c>
      <c r="DD524" s="14">
        <v>16</v>
      </c>
      <c r="DE524" s="14">
        <v>19</v>
      </c>
      <c r="DF524" s="27">
        <f t="shared" ca="1" si="8"/>
        <v>14646.62000000001</v>
      </c>
      <c r="DG524" s="14">
        <v>0</v>
      </c>
      <c r="DH524" s="14"/>
      <c r="DI524" s="14"/>
      <c r="DJ524" s="14"/>
      <c r="DK524" s="14"/>
      <c r="DL524" s="14"/>
      <c r="DM524" s="14"/>
      <c r="DN524" s="14"/>
      <c r="DO524" s="14"/>
      <c r="DP524" s="14"/>
      <c r="DQ524" s="14"/>
      <c r="DR524" s="14"/>
      <c r="DS524" s="14"/>
      <c r="DT524" s="14"/>
      <c r="DU524" s="14"/>
      <c r="DV524" s="14"/>
      <c r="DW524" s="14"/>
      <c r="DX524" s="14"/>
      <c r="DY524" s="14"/>
      <c r="DZ524" s="14"/>
      <c r="EA524" s="14"/>
    </row>
    <row r="525" spans="1:131" x14ac:dyDescent="0.25">
      <c r="A525" s="14" t="s">
        <v>64</v>
      </c>
      <c r="B525" s="14" t="s">
        <v>63</v>
      </c>
      <c r="C525" s="14" t="s">
        <v>63</v>
      </c>
      <c r="D525" s="14" t="s">
        <v>107</v>
      </c>
      <c r="E525" s="14" t="s">
        <v>63</v>
      </c>
      <c r="F525" s="14" t="s">
        <v>63</v>
      </c>
      <c r="G525" s="14" t="s">
        <v>192</v>
      </c>
      <c r="H525" s="1">
        <v>42257</v>
      </c>
      <c r="I525" s="14">
        <v>46561.34</v>
      </c>
      <c r="J525" s="14">
        <v>44570.6</v>
      </c>
      <c r="K525" s="14">
        <v>43864.28</v>
      </c>
      <c r="L525" s="14">
        <v>44263.4</v>
      </c>
      <c r="M525" s="14">
        <v>47051.85</v>
      </c>
      <c r="N525" s="14">
        <v>51078.29</v>
      </c>
      <c r="O525" s="14">
        <v>59811.03</v>
      </c>
      <c r="P525" s="14">
        <v>62110.06</v>
      </c>
      <c r="Q525" s="14">
        <v>67528.45</v>
      </c>
      <c r="R525" s="14">
        <v>73318.97</v>
      </c>
      <c r="S525" s="14">
        <v>80413.210000000006</v>
      </c>
      <c r="T525" s="14">
        <v>82929.960000000006</v>
      </c>
      <c r="U525" s="14">
        <v>84630.25</v>
      </c>
      <c r="V525" s="14">
        <v>86420.02</v>
      </c>
      <c r="W525" s="14">
        <v>84617.78</v>
      </c>
      <c r="X525" s="14">
        <v>71310.84</v>
      </c>
      <c r="Y525" s="14">
        <v>72584.52</v>
      </c>
      <c r="Z525" s="14">
        <v>71467.11</v>
      </c>
      <c r="AA525" s="14">
        <v>70529.59</v>
      </c>
      <c r="AB525" s="14">
        <v>82992.960000000006</v>
      </c>
      <c r="AC525" s="14">
        <v>79577.67</v>
      </c>
      <c r="AD525" s="14">
        <v>69298.86</v>
      </c>
      <c r="AE525" s="14">
        <v>56487.85</v>
      </c>
      <c r="AF525" s="14">
        <v>50444.03</v>
      </c>
      <c r="AG525" s="14">
        <v>71473.02</v>
      </c>
      <c r="AH525" s="14">
        <v>46722.2</v>
      </c>
      <c r="AI525" s="14">
        <v>44781.599999999999</v>
      </c>
      <c r="AJ525" s="14">
        <v>44204.55</v>
      </c>
      <c r="AK525" s="14">
        <v>44595.92</v>
      </c>
      <c r="AL525" s="14">
        <v>47494.09</v>
      </c>
      <c r="AM525" s="14">
        <v>51452.82</v>
      </c>
      <c r="AN525" s="14">
        <v>59921.8</v>
      </c>
      <c r="AO525" s="14">
        <v>61790</v>
      </c>
      <c r="AP525" s="14">
        <v>67200.240000000005</v>
      </c>
      <c r="AQ525" s="14">
        <v>73350.149999999994</v>
      </c>
      <c r="AR525" s="14">
        <v>79876.460000000006</v>
      </c>
      <c r="AS525" s="14">
        <v>82537.58</v>
      </c>
      <c r="AT525" s="14">
        <v>84030.25</v>
      </c>
      <c r="AU525" s="14">
        <v>86733.64</v>
      </c>
      <c r="AV525" s="14">
        <v>86823.65</v>
      </c>
      <c r="AW525" s="14">
        <v>86134.06</v>
      </c>
      <c r="AX525" s="14">
        <v>85893.38</v>
      </c>
      <c r="AY525" s="14">
        <v>84198.41</v>
      </c>
      <c r="AZ525" s="14">
        <v>82172.210000000006</v>
      </c>
      <c r="BA525" s="14">
        <v>83299.69</v>
      </c>
      <c r="BB525" s="14">
        <v>79017.05</v>
      </c>
      <c r="BC525" s="14">
        <v>69243.75</v>
      </c>
      <c r="BD525" s="14">
        <v>56538.7</v>
      </c>
      <c r="BE525" s="14">
        <v>50630.7</v>
      </c>
      <c r="BF525" s="14">
        <v>84596.32</v>
      </c>
      <c r="BG525" s="14">
        <v>73.277150000000006</v>
      </c>
      <c r="BH525" s="14">
        <v>71.891400000000004</v>
      </c>
      <c r="BI525" s="14">
        <v>70.588229999999996</v>
      </c>
      <c r="BJ525" s="14">
        <v>69.178730000000002</v>
      </c>
      <c r="BK525" s="14">
        <v>68.299769999999995</v>
      </c>
      <c r="BL525" s="14">
        <v>67.464939999999999</v>
      </c>
      <c r="BM525" s="14">
        <v>66.713800000000006</v>
      </c>
      <c r="BN525" s="14">
        <v>68.123310000000004</v>
      </c>
      <c r="BO525" s="14">
        <v>72.595020000000005</v>
      </c>
      <c r="BP525" s="14">
        <v>77.624440000000007</v>
      </c>
      <c r="BQ525" s="14">
        <v>82.125559999999993</v>
      </c>
      <c r="BR525" s="14">
        <v>86.476240000000004</v>
      </c>
      <c r="BS525" s="14">
        <v>90.240949999999998</v>
      </c>
      <c r="BT525" s="14">
        <v>93.35181</v>
      </c>
      <c r="BU525" s="14">
        <v>94.411770000000004</v>
      </c>
      <c r="BV525" s="14">
        <v>94.320139999999995</v>
      </c>
      <c r="BW525" s="14">
        <v>93.984160000000003</v>
      </c>
      <c r="BX525" s="14">
        <v>92.423079999999999</v>
      </c>
      <c r="BY525" s="14">
        <v>89.158370000000005</v>
      </c>
      <c r="BZ525" s="14">
        <v>84.420810000000003</v>
      </c>
      <c r="CA525" s="14">
        <v>80.933260000000004</v>
      </c>
      <c r="CB525" s="14">
        <v>78.176469999999995</v>
      </c>
      <c r="CC525" s="14">
        <v>75.932130000000001</v>
      </c>
      <c r="CD525" s="14">
        <v>74.348420000000004</v>
      </c>
      <c r="CE525" s="14">
        <v>75270.600000000006</v>
      </c>
      <c r="CF525" s="14">
        <v>74490.41</v>
      </c>
      <c r="CG525" s="14">
        <v>62553.8</v>
      </c>
      <c r="CH525" s="14">
        <v>52642.17</v>
      </c>
      <c r="CI525" s="14">
        <v>44246.25</v>
      </c>
      <c r="CJ525" s="14">
        <v>46481.98</v>
      </c>
      <c r="CK525" s="14">
        <v>34625.35</v>
      </c>
      <c r="CL525" s="14">
        <v>30774.02</v>
      </c>
      <c r="CM525" s="14">
        <v>38771.21</v>
      </c>
      <c r="CN525" s="14">
        <v>57204.93</v>
      </c>
      <c r="CO525" s="14">
        <v>87432.52</v>
      </c>
      <c r="CP525" s="14">
        <v>104903.3</v>
      </c>
      <c r="CQ525" s="14">
        <v>113290.6</v>
      </c>
      <c r="CR525" s="14">
        <v>117463.5</v>
      </c>
      <c r="CS525" s="14">
        <v>125197.7</v>
      </c>
      <c r="CT525" s="14">
        <v>126668.9</v>
      </c>
      <c r="CU525" s="14">
        <v>111827.4</v>
      </c>
      <c r="CV525" s="14">
        <v>101447.9</v>
      </c>
      <c r="CW525" s="14">
        <v>104682.8</v>
      </c>
      <c r="CX525" s="14">
        <v>117068</v>
      </c>
      <c r="CY525" s="14">
        <v>109211</v>
      </c>
      <c r="CZ525" s="14">
        <v>105165.1</v>
      </c>
      <c r="DA525" s="14">
        <v>92910.44</v>
      </c>
      <c r="DB525" s="14">
        <v>97004.68</v>
      </c>
      <c r="DC525" s="14">
        <v>85204.3</v>
      </c>
      <c r="DD525" s="14">
        <v>16</v>
      </c>
      <c r="DE525" s="14">
        <v>19</v>
      </c>
      <c r="DF525" s="27">
        <f t="shared" ca="1" si="8"/>
        <v>14289.360000000015</v>
      </c>
      <c r="DG525" s="14">
        <v>0</v>
      </c>
      <c r="DH525" s="14"/>
      <c r="DI525" s="14"/>
      <c r="DJ525" s="14"/>
      <c r="DK525" s="14"/>
      <c r="DL525" s="14"/>
      <c r="DM525" s="14"/>
      <c r="DN525" s="14"/>
      <c r="DO525" s="14"/>
      <c r="DP525" s="14"/>
      <c r="DQ525" s="14"/>
      <c r="DR525" s="14"/>
      <c r="DS525" s="14"/>
      <c r="DT525" s="14"/>
      <c r="DU525" s="14"/>
      <c r="DV525" s="14"/>
      <c r="DW525" s="14"/>
      <c r="DX525" s="14"/>
      <c r="DY525" s="14"/>
      <c r="DZ525" s="14"/>
      <c r="EA525" s="14"/>
    </row>
    <row r="526" spans="1:131" x14ac:dyDescent="0.25">
      <c r="A526" s="14" t="s">
        <v>64</v>
      </c>
      <c r="B526" s="14" t="s">
        <v>63</v>
      </c>
      <c r="C526" s="14" t="s">
        <v>63</v>
      </c>
      <c r="D526" s="14" t="s">
        <v>107</v>
      </c>
      <c r="E526" s="14" t="s">
        <v>63</v>
      </c>
      <c r="F526" s="14" t="s">
        <v>63</v>
      </c>
      <c r="G526" s="14" t="s">
        <v>192</v>
      </c>
      <c r="H526" s="1">
        <v>42258</v>
      </c>
      <c r="I526" s="14">
        <v>46455.68</v>
      </c>
      <c r="J526" s="14">
        <v>44245.75</v>
      </c>
      <c r="K526" s="14">
        <v>43262.14</v>
      </c>
      <c r="L526" s="14">
        <v>43404.58</v>
      </c>
      <c r="M526" s="14">
        <v>45841.68</v>
      </c>
      <c r="N526" s="14">
        <v>50284.160000000003</v>
      </c>
      <c r="O526" s="14">
        <v>57948.83</v>
      </c>
      <c r="P526" s="14">
        <v>59802.01</v>
      </c>
      <c r="Q526" s="14">
        <v>64572.31</v>
      </c>
      <c r="R526" s="14">
        <v>70464.08</v>
      </c>
      <c r="S526" s="14">
        <v>75431.16</v>
      </c>
      <c r="T526" s="14">
        <v>78413.600000000006</v>
      </c>
      <c r="U526" s="14">
        <v>79932.63</v>
      </c>
      <c r="V526" s="14">
        <v>80657.570000000007</v>
      </c>
      <c r="W526" s="14">
        <v>78533.64</v>
      </c>
      <c r="X526" s="14">
        <v>66883.240000000005</v>
      </c>
      <c r="Y526" s="14">
        <v>68612.02</v>
      </c>
      <c r="Z526" s="14">
        <v>67399.199999999997</v>
      </c>
      <c r="AA526" s="14">
        <v>66459.69</v>
      </c>
      <c r="AB526" s="14">
        <v>77741.63</v>
      </c>
      <c r="AC526" s="14">
        <v>74879.8</v>
      </c>
      <c r="AD526" s="14">
        <v>66865.63</v>
      </c>
      <c r="AE526" s="14">
        <v>54588.87</v>
      </c>
      <c r="AF526" s="14">
        <v>47646.1</v>
      </c>
      <c r="AG526" s="14">
        <v>67338.539999999994</v>
      </c>
      <c r="AH526" s="14">
        <v>46488.24</v>
      </c>
      <c r="AI526" s="14">
        <v>44138.7</v>
      </c>
      <c r="AJ526" s="14">
        <v>43368.31</v>
      </c>
      <c r="AK526" s="14">
        <v>43726.21</v>
      </c>
      <c r="AL526" s="14">
        <v>46231.08</v>
      </c>
      <c r="AM526" s="14">
        <v>50453.09</v>
      </c>
      <c r="AN526" s="14">
        <v>58061.7</v>
      </c>
      <c r="AO526" s="14">
        <v>59520.86</v>
      </c>
      <c r="AP526" s="14">
        <v>64242.99</v>
      </c>
      <c r="AQ526" s="14">
        <v>70615.77</v>
      </c>
      <c r="AR526" s="14">
        <v>75043.7</v>
      </c>
      <c r="AS526" s="14">
        <v>77936.28</v>
      </c>
      <c r="AT526" s="14">
        <v>79230.13</v>
      </c>
      <c r="AU526" s="14">
        <v>80659.929999999993</v>
      </c>
      <c r="AV526" s="14">
        <v>80553.710000000006</v>
      </c>
      <c r="AW526" s="14">
        <v>81135.09</v>
      </c>
      <c r="AX526" s="14">
        <v>81096.61</v>
      </c>
      <c r="AY526" s="14">
        <v>79691.91</v>
      </c>
      <c r="AZ526" s="14">
        <v>77768.490000000005</v>
      </c>
      <c r="BA526" s="14">
        <v>77843.86</v>
      </c>
      <c r="BB526" s="14">
        <v>74478.789999999994</v>
      </c>
      <c r="BC526" s="14">
        <v>66746.62</v>
      </c>
      <c r="BD526" s="14">
        <v>54512.9</v>
      </c>
      <c r="BE526" s="14">
        <v>47744.29</v>
      </c>
      <c r="BF526" s="14">
        <v>79917.16</v>
      </c>
      <c r="BG526" s="14">
        <v>72.765659999999997</v>
      </c>
      <c r="BH526" s="14">
        <v>71.658940000000001</v>
      </c>
      <c r="BI526" s="14">
        <v>70.249420000000001</v>
      </c>
      <c r="BJ526" s="14">
        <v>69.153130000000004</v>
      </c>
      <c r="BK526" s="14">
        <v>68.230860000000007</v>
      </c>
      <c r="BL526" s="14">
        <v>68.023200000000003</v>
      </c>
      <c r="BM526" s="14">
        <v>67.568439999999995</v>
      </c>
      <c r="BN526" s="14">
        <v>67.792339999999996</v>
      </c>
      <c r="BO526" s="14">
        <v>70.52552</v>
      </c>
      <c r="BP526" s="14">
        <v>74.63109</v>
      </c>
      <c r="BQ526" s="14">
        <v>78.772620000000003</v>
      </c>
      <c r="BR526" s="14">
        <v>82.2239</v>
      </c>
      <c r="BS526" s="14">
        <v>86.087010000000006</v>
      </c>
      <c r="BT526" s="14">
        <v>88.756379999999993</v>
      </c>
      <c r="BU526" s="14">
        <v>90.098609999999994</v>
      </c>
      <c r="BV526" s="14">
        <v>91.350350000000006</v>
      </c>
      <c r="BW526" s="14">
        <v>90.917630000000003</v>
      </c>
      <c r="BX526" s="14">
        <v>89.245940000000004</v>
      </c>
      <c r="BY526" s="14">
        <v>85.523200000000003</v>
      </c>
      <c r="BZ526" s="14">
        <v>81.249420000000001</v>
      </c>
      <c r="CA526" s="14">
        <v>77.930400000000006</v>
      </c>
      <c r="CB526" s="14">
        <v>75.209980000000002</v>
      </c>
      <c r="CC526" s="14">
        <v>73.016239999999996</v>
      </c>
      <c r="CD526" s="14">
        <v>71.322500000000005</v>
      </c>
      <c r="CE526" s="14">
        <v>86204.86</v>
      </c>
      <c r="CF526" s="14">
        <v>87693.7</v>
      </c>
      <c r="CG526" s="14">
        <v>88718.38</v>
      </c>
      <c r="CH526" s="14">
        <v>67993.55</v>
      </c>
      <c r="CI526" s="14">
        <v>47480.81</v>
      </c>
      <c r="CJ526" s="14">
        <v>42674.11</v>
      </c>
      <c r="CK526" s="14">
        <v>36008.639999999999</v>
      </c>
      <c r="CL526" s="14">
        <v>28230.07</v>
      </c>
      <c r="CM526" s="14">
        <v>31875.33</v>
      </c>
      <c r="CN526" s="14">
        <v>52856.32</v>
      </c>
      <c r="CO526" s="14">
        <v>73269.33</v>
      </c>
      <c r="CP526" s="14">
        <v>87696.26</v>
      </c>
      <c r="CQ526" s="14">
        <v>102557.6</v>
      </c>
      <c r="CR526" s="14">
        <v>130721.7</v>
      </c>
      <c r="CS526" s="14">
        <v>149870.70000000001</v>
      </c>
      <c r="CT526" s="14">
        <v>150268</v>
      </c>
      <c r="CU526" s="14">
        <v>140858.79999999999</v>
      </c>
      <c r="CV526" s="14">
        <v>131348.20000000001</v>
      </c>
      <c r="CW526" s="14">
        <v>94028.38</v>
      </c>
      <c r="CX526" s="14">
        <v>82963.86</v>
      </c>
      <c r="CY526" s="14">
        <v>96759.46</v>
      </c>
      <c r="CZ526" s="14">
        <v>95783.98</v>
      </c>
      <c r="DA526" s="14">
        <v>78742.259999999995</v>
      </c>
      <c r="DB526" s="14">
        <v>79074.73</v>
      </c>
      <c r="DC526" s="14">
        <v>112399.8</v>
      </c>
      <c r="DD526" s="14">
        <v>16</v>
      </c>
      <c r="DE526" s="14">
        <v>19</v>
      </c>
      <c r="DF526" s="27">
        <f t="shared" ca="1" si="8"/>
        <v>13280.792499999981</v>
      </c>
      <c r="DG526" s="14">
        <v>0</v>
      </c>
      <c r="DH526" s="14"/>
      <c r="DI526" s="14"/>
      <c r="DJ526" s="14"/>
      <c r="DK526" s="14"/>
      <c r="DL526" s="14"/>
      <c r="DM526" s="14"/>
      <c r="DN526" s="14"/>
      <c r="DO526" s="14"/>
      <c r="DP526" s="14"/>
      <c r="DQ526" s="14"/>
      <c r="DR526" s="14"/>
      <c r="DS526" s="14"/>
      <c r="DT526" s="14"/>
      <c r="DU526" s="14"/>
      <c r="DV526" s="14"/>
      <c r="DW526" s="14"/>
      <c r="DX526" s="14"/>
      <c r="DY526" s="14"/>
      <c r="DZ526" s="14"/>
      <c r="EA526" s="14"/>
    </row>
    <row r="527" spans="1:131" x14ac:dyDescent="0.25">
      <c r="A527" s="14" t="s">
        <v>64</v>
      </c>
      <c r="B527" s="14" t="s">
        <v>63</v>
      </c>
      <c r="C527" s="14" t="s">
        <v>63</v>
      </c>
      <c r="D527" s="14" t="s">
        <v>107</v>
      </c>
      <c r="E527" s="14" t="s">
        <v>63</v>
      </c>
      <c r="F527" s="14" t="s">
        <v>63</v>
      </c>
      <c r="G527" s="14" t="s">
        <v>192</v>
      </c>
      <c r="H527" s="1" t="s">
        <v>181</v>
      </c>
      <c r="I527" s="14">
        <v>43278.04</v>
      </c>
      <c r="J527" s="14">
        <v>41621.06</v>
      </c>
      <c r="K527" s="14">
        <v>40651.83</v>
      </c>
      <c r="L527" s="14">
        <v>41217.31</v>
      </c>
      <c r="M527" s="14">
        <v>43581.03</v>
      </c>
      <c r="N527" s="14">
        <v>46587.38</v>
      </c>
      <c r="O527" s="14">
        <v>52257.64</v>
      </c>
      <c r="P527" s="14">
        <v>55648.06</v>
      </c>
      <c r="Q527" s="14">
        <v>60401.68</v>
      </c>
      <c r="R527" s="14">
        <v>65698.31</v>
      </c>
      <c r="S527" s="14">
        <v>71657.34</v>
      </c>
      <c r="T527" s="14">
        <v>74143.520000000004</v>
      </c>
      <c r="U527" s="14">
        <v>75273.27</v>
      </c>
      <c r="V527" s="14">
        <v>75447.149999999994</v>
      </c>
      <c r="W527" s="14">
        <v>72408.160000000003</v>
      </c>
      <c r="X527" s="14">
        <v>60862.52</v>
      </c>
      <c r="Y527" s="14">
        <v>61534.31</v>
      </c>
      <c r="Z527" s="14">
        <v>61009.04</v>
      </c>
      <c r="AA527" s="14">
        <v>60221.71</v>
      </c>
      <c r="AB527" s="14">
        <v>70134.7</v>
      </c>
      <c r="AC527" s="14">
        <v>70725.19</v>
      </c>
      <c r="AD527" s="14">
        <v>63180.99</v>
      </c>
      <c r="AE527" s="14">
        <v>52086.62</v>
      </c>
      <c r="AF527" s="14">
        <v>46769.78</v>
      </c>
      <c r="AG527" s="14">
        <v>60906.89</v>
      </c>
      <c r="AH527" s="14">
        <v>43387.68</v>
      </c>
      <c r="AI527" s="14">
        <v>41710.959999999999</v>
      </c>
      <c r="AJ527" s="14">
        <v>40897.14</v>
      </c>
      <c r="AK527" s="14">
        <v>41382.080000000002</v>
      </c>
      <c r="AL527" s="14">
        <v>43887.39</v>
      </c>
      <c r="AM527" s="14">
        <v>46919.7</v>
      </c>
      <c r="AN527" s="14">
        <v>52444.14</v>
      </c>
      <c r="AO527" s="14">
        <v>55282.41</v>
      </c>
      <c r="AP527" s="14">
        <v>60103.37</v>
      </c>
      <c r="AQ527" s="14">
        <v>65514.83</v>
      </c>
      <c r="AR527" s="14">
        <v>71010.59</v>
      </c>
      <c r="AS527" s="14">
        <v>73366.02</v>
      </c>
      <c r="AT527" s="14">
        <v>74720.31</v>
      </c>
      <c r="AU527" s="14">
        <v>76609.509999999995</v>
      </c>
      <c r="AV527" s="14">
        <v>77421.929999999993</v>
      </c>
      <c r="AW527" s="14">
        <v>77776.44</v>
      </c>
      <c r="AX527" s="14">
        <v>77316.5</v>
      </c>
      <c r="AY527" s="14">
        <v>76316.97</v>
      </c>
      <c r="AZ527" s="14">
        <v>74635.399999999994</v>
      </c>
      <c r="BA527" s="14">
        <v>73239.070000000007</v>
      </c>
      <c r="BB527" s="14">
        <v>71351.23</v>
      </c>
      <c r="BC527" s="14">
        <v>63801.79</v>
      </c>
      <c r="BD527" s="14">
        <v>52794.19</v>
      </c>
      <c r="BE527" s="14">
        <v>47523.44</v>
      </c>
      <c r="BF527" s="14">
        <v>76537.52</v>
      </c>
      <c r="BG527" s="14">
        <v>71.936019999999999</v>
      </c>
      <c r="BH527" s="14">
        <v>70.580830000000006</v>
      </c>
      <c r="BI527" s="14">
        <v>69.250680000000003</v>
      </c>
      <c r="BJ527" s="14">
        <v>68.042289999999994</v>
      </c>
      <c r="BK527" s="14">
        <v>67.082710000000006</v>
      </c>
      <c r="BL527" s="14">
        <v>66.281419999999997</v>
      </c>
      <c r="BM527" s="14">
        <v>66.296970000000002</v>
      </c>
      <c r="BN527" s="14">
        <v>68.488600000000005</v>
      </c>
      <c r="BO527" s="14">
        <v>72.137460000000004</v>
      </c>
      <c r="BP527" s="14">
        <v>76.068150000000003</v>
      </c>
      <c r="BQ527" s="14">
        <v>79.943849999999998</v>
      </c>
      <c r="BR527" s="14">
        <v>83.431470000000004</v>
      </c>
      <c r="BS527" s="14">
        <v>86.441810000000004</v>
      </c>
      <c r="BT527" s="14">
        <v>88.919560000000004</v>
      </c>
      <c r="BU527" s="14">
        <v>90.331019999999995</v>
      </c>
      <c r="BV527" s="14">
        <v>90.960930000000005</v>
      </c>
      <c r="BW527" s="14">
        <v>90.605059999999995</v>
      </c>
      <c r="BX527" s="14">
        <v>89.336749999999995</v>
      </c>
      <c r="BY527" s="14">
        <v>86.931420000000003</v>
      </c>
      <c r="BZ527" s="14">
        <v>83.247990000000001</v>
      </c>
      <c r="CA527" s="14">
        <v>79.417249999999996</v>
      </c>
      <c r="CB527" s="14">
        <v>76.658559999999994</v>
      </c>
      <c r="CC527" s="14">
        <v>74.49136</v>
      </c>
      <c r="CD527" s="14">
        <v>72.977130000000002</v>
      </c>
      <c r="CE527" s="14">
        <v>5063.7619999999997</v>
      </c>
      <c r="CF527" s="14">
        <v>5004.8980000000001</v>
      </c>
      <c r="CG527" s="14">
        <v>4514.0720000000001</v>
      </c>
      <c r="CH527" s="14">
        <v>4010.058</v>
      </c>
      <c r="CI527" s="14">
        <v>3431.7919999999999</v>
      </c>
      <c r="CJ527" s="14">
        <v>2447.538</v>
      </c>
      <c r="CK527" s="14">
        <v>1958.405</v>
      </c>
      <c r="CL527" s="14">
        <v>1883.742</v>
      </c>
      <c r="CM527" s="14">
        <v>2676.2959999999998</v>
      </c>
      <c r="CN527" s="14">
        <v>3844.2420000000002</v>
      </c>
      <c r="CO527" s="14">
        <v>5609.0720000000001</v>
      </c>
      <c r="CP527" s="14">
        <v>6526.3779999999997</v>
      </c>
      <c r="CQ527" s="14">
        <v>7308.27</v>
      </c>
      <c r="CR527" s="14">
        <v>8093.8469999999998</v>
      </c>
      <c r="CS527" s="14">
        <v>8022.17</v>
      </c>
      <c r="CT527" s="14">
        <v>7644.4949999999999</v>
      </c>
      <c r="CU527" s="14">
        <v>7163.9210000000003</v>
      </c>
      <c r="CV527" s="14">
        <v>6894.96</v>
      </c>
      <c r="CW527" s="14">
        <v>6890.3490000000002</v>
      </c>
      <c r="CX527" s="14">
        <v>7299.0370000000003</v>
      </c>
      <c r="CY527" s="14">
        <v>7652.3159999999998</v>
      </c>
      <c r="CZ527" s="14">
        <v>7590.75</v>
      </c>
      <c r="DA527" s="14">
        <v>6981.6</v>
      </c>
      <c r="DB527" s="14">
        <v>6990.3620000000001</v>
      </c>
      <c r="DC527" s="14">
        <v>6015.85</v>
      </c>
      <c r="DD527" s="14">
        <v>16</v>
      </c>
      <c r="DE527" s="14">
        <v>19</v>
      </c>
      <c r="DF527" s="27">
        <f t="shared" ca="1" si="8"/>
        <v>16301.064999999995</v>
      </c>
      <c r="DG527" s="14">
        <v>0</v>
      </c>
      <c r="DH527" s="14"/>
      <c r="DI527" s="14"/>
      <c r="DJ527" s="14"/>
      <c r="DK527" s="14"/>
      <c r="DL527" s="14"/>
      <c r="DM527" s="14"/>
      <c r="DN527" s="14"/>
      <c r="DO527" s="14"/>
      <c r="DP527" s="14"/>
      <c r="DQ527" s="14"/>
      <c r="DR527" s="14"/>
      <c r="DS527" s="14"/>
      <c r="DT527" s="14"/>
      <c r="DU527" s="14"/>
      <c r="DV527" s="14"/>
      <c r="DW527" s="14"/>
      <c r="DX527" s="14"/>
      <c r="DY527" s="14"/>
      <c r="DZ527" s="14"/>
      <c r="EA527" s="14"/>
    </row>
    <row r="528" spans="1:131" x14ac:dyDescent="0.25">
      <c r="A528" s="14" t="s">
        <v>64</v>
      </c>
      <c r="B528" s="14" t="s">
        <v>63</v>
      </c>
      <c r="C528" s="14" t="s">
        <v>63</v>
      </c>
      <c r="D528" s="14" t="s">
        <v>108</v>
      </c>
      <c r="E528" s="14" t="s">
        <v>63</v>
      </c>
      <c r="F528" s="14" t="s">
        <v>63</v>
      </c>
      <c r="G528" s="14" t="s">
        <v>191</v>
      </c>
      <c r="H528" s="1">
        <v>42167</v>
      </c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  <c r="BM528" s="14"/>
      <c r="BN528" s="14"/>
      <c r="BO528" s="14"/>
      <c r="BP528" s="14"/>
      <c r="BQ528" s="14"/>
      <c r="BR528" s="14"/>
      <c r="BS528" s="14"/>
      <c r="BT528" s="14"/>
      <c r="BU528" s="14"/>
      <c r="BV528" s="14"/>
      <c r="BW528" s="14"/>
      <c r="BX528" s="14"/>
      <c r="BY528" s="14"/>
      <c r="BZ528" s="14"/>
      <c r="CA528" s="14"/>
      <c r="CB528" s="14"/>
      <c r="CC528" s="14"/>
      <c r="CD528" s="14"/>
      <c r="CE528" s="14"/>
      <c r="CF528" s="14"/>
      <c r="CG528" s="14"/>
      <c r="CH528" s="14"/>
      <c r="CI528" s="14"/>
      <c r="CJ528" s="14"/>
      <c r="CK528" s="14"/>
      <c r="CL528" s="14"/>
      <c r="CM528" s="14"/>
      <c r="CN528" s="14"/>
      <c r="CO528" s="14"/>
      <c r="CP528" s="14"/>
      <c r="CQ528" s="14"/>
      <c r="CR528" s="14"/>
      <c r="CS528" s="14"/>
      <c r="CT528" s="14"/>
      <c r="CU528" s="14"/>
      <c r="CV528" s="14"/>
      <c r="CW528" s="14"/>
      <c r="CX528" s="14"/>
      <c r="CY528" s="14"/>
      <c r="CZ528" s="14"/>
      <c r="DD528" s="14">
        <v>16</v>
      </c>
      <c r="DE528" s="14">
        <v>19</v>
      </c>
      <c r="DF528" s="27">
        <f t="shared" ca="1" si="8"/>
        <v>0</v>
      </c>
      <c r="DG528" s="14">
        <v>1</v>
      </c>
      <c r="DH528" s="14"/>
      <c r="DI528" s="14"/>
      <c r="DJ528" s="14"/>
      <c r="DK528" s="14"/>
      <c r="DL528" s="14"/>
      <c r="DM528" s="14"/>
      <c r="DN528" s="14"/>
      <c r="DO528" s="14"/>
      <c r="DP528" s="14"/>
      <c r="DQ528" s="14"/>
      <c r="DR528" s="14"/>
      <c r="DS528" s="14"/>
      <c r="DT528" s="14"/>
      <c r="DU528" s="14"/>
      <c r="DV528" s="14"/>
      <c r="DW528" s="14"/>
      <c r="DX528" s="14"/>
      <c r="DY528" s="14"/>
      <c r="DZ528" s="14"/>
      <c r="EA528" s="14"/>
    </row>
    <row r="529" spans="1:131" x14ac:dyDescent="0.25">
      <c r="A529" s="14" t="s">
        <v>64</v>
      </c>
      <c r="B529" s="14" t="s">
        <v>63</v>
      </c>
      <c r="C529" s="14" t="s">
        <v>63</v>
      </c>
      <c r="D529" s="14" t="s">
        <v>108</v>
      </c>
      <c r="E529" s="14" t="s">
        <v>63</v>
      </c>
      <c r="F529" s="14" t="s">
        <v>63</v>
      </c>
      <c r="G529" s="14" t="s">
        <v>191</v>
      </c>
      <c r="H529" s="1">
        <v>42180</v>
      </c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4"/>
      <c r="BN529" s="14"/>
      <c r="BO529" s="14"/>
      <c r="BP529" s="14"/>
      <c r="BQ529" s="14"/>
      <c r="BR529" s="14"/>
      <c r="BS529" s="14"/>
      <c r="BT529" s="14"/>
      <c r="BU529" s="14"/>
      <c r="BV529" s="14"/>
      <c r="BW529" s="14"/>
      <c r="BX529" s="14"/>
      <c r="BY529" s="14"/>
      <c r="BZ529" s="14"/>
      <c r="CA529" s="14"/>
      <c r="CB529" s="14"/>
      <c r="CC529" s="14"/>
      <c r="CD529" s="14"/>
      <c r="CE529" s="14"/>
      <c r="CF529" s="14"/>
      <c r="CG529" s="14"/>
      <c r="CH529" s="14"/>
      <c r="CI529" s="14"/>
      <c r="CJ529" s="14"/>
      <c r="CK529" s="14"/>
      <c r="CL529" s="14"/>
      <c r="CM529" s="14"/>
      <c r="CN529" s="14"/>
      <c r="CO529" s="14"/>
      <c r="CP529" s="14"/>
      <c r="CQ529" s="14"/>
      <c r="CR529" s="14"/>
      <c r="CS529" s="14"/>
      <c r="CT529" s="14"/>
      <c r="CU529" s="14"/>
      <c r="CV529" s="14"/>
      <c r="CW529" s="14"/>
      <c r="CX529" s="14"/>
      <c r="CY529" s="14"/>
      <c r="CZ529" s="14"/>
      <c r="DD529" s="14">
        <v>16</v>
      </c>
      <c r="DE529" s="14">
        <v>19</v>
      </c>
      <c r="DF529" s="27">
        <f t="shared" ca="1" si="8"/>
        <v>0</v>
      </c>
      <c r="DG529" s="14">
        <v>1</v>
      </c>
      <c r="DH529" s="14"/>
      <c r="DI529" s="14"/>
      <c r="DJ529" s="14"/>
      <c r="DK529" s="14"/>
      <c r="DL529" s="14"/>
      <c r="DM529" s="14"/>
      <c r="DN529" s="14"/>
      <c r="DO529" s="14"/>
      <c r="DP529" s="14"/>
      <c r="DQ529" s="14"/>
      <c r="DR529" s="14"/>
      <c r="DS529" s="14"/>
      <c r="DT529" s="14"/>
      <c r="DU529" s="14"/>
      <c r="DV529" s="14"/>
      <c r="DW529" s="14"/>
      <c r="DX529" s="14"/>
      <c r="DY529" s="14"/>
      <c r="DZ529" s="14"/>
      <c r="EA529" s="14"/>
    </row>
    <row r="530" spans="1:131" x14ac:dyDescent="0.25">
      <c r="A530" s="14" t="s">
        <v>64</v>
      </c>
      <c r="B530" s="14" t="s">
        <v>63</v>
      </c>
      <c r="C530" s="14" t="s">
        <v>63</v>
      </c>
      <c r="D530" s="14" t="s">
        <v>108</v>
      </c>
      <c r="E530" s="14" t="s">
        <v>63</v>
      </c>
      <c r="F530" s="14" t="s">
        <v>63</v>
      </c>
      <c r="G530" s="14" t="s">
        <v>191</v>
      </c>
      <c r="H530" s="1">
        <v>42181</v>
      </c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  <c r="BM530" s="14"/>
      <c r="BN530" s="14"/>
      <c r="BO530" s="14"/>
      <c r="BP530" s="14"/>
      <c r="BQ530" s="14"/>
      <c r="BR530" s="14"/>
      <c r="BS530" s="14"/>
      <c r="BT530" s="14"/>
      <c r="BU530" s="14"/>
      <c r="BV530" s="14"/>
      <c r="BW530" s="14"/>
      <c r="BX530" s="14"/>
      <c r="BY530" s="14"/>
      <c r="BZ530" s="14"/>
      <c r="CA530" s="14"/>
      <c r="CB530" s="14"/>
      <c r="CC530" s="14"/>
      <c r="CD530" s="14"/>
      <c r="CE530" s="14"/>
      <c r="CF530" s="14"/>
      <c r="CG530" s="14"/>
      <c r="CH530" s="14"/>
      <c r="CI530" s="14"/>
      <c r="CJ530" s="14"/>
      <c r="CK530" s="14"/>
      <c r="CL530" s="14"/>
      <c r="CM530" s="14"/>
      <c r="CN530" s="14"/>
      <c r="CO530" s="14"/>
      <c r="CP530" s="14"/>
      <c r="CQ530" s="14"/>
      <c r="CR530" s="14"/>
      <c r="CS530" s="14"/>
      <c r="CT530" s="14"/>
      <c r="CU530" s="14"/>
      <c r="CV530" s="14"/>
      <c r="CW530" s="14"/>
      <c r="CX530" s="14"/>
      <c r="CY530" s="14"/>
      <c r="CZ530" s="14"/>
      <c r="DD530" s="14">
        <v>16</v>
      </c>
      <c r="DE530" s="14">
        <v>19</v>
      </c>
      <c r="DF530" s="27">
        <f t="shared" ca="1" si="8"/>
        <v>0</v>
      </c>
      <c r="DG530" s="14">
        <v>1</v>
      </c>
      <c r="DH530" s="14"/>
      <c r="DI530" s="14"/>
      <c r="DJ530" s="14"/>
      <c r="DK530" s="14"/>
      <c r="DL530" s="14"/>
      <c r="DM530" s="14"/>
      <c r="DN530" s="14"/>
      <c r="DO530" s="14"/>
      <c r="DP530" s="14"/>
      <c r="DQ530" s="14"/>
      <c r="DR530" s="14"/>
      <c r="DS530" s="14"/>
      <c r="DT530" s="14"/>
      <c r="DU530" s="14"/>
      <c r="DV530" s="14"/>
      <c r="DW530" s="14"/>
      <c r="DX530" s="14"/>
      <c r="DY530" s="14"/>
      <c r="DZ530" s="14"/>
      <c r="EA530" s="14"/>
    </row>
    <row r="531" spans="1:131" x14ac:dyDescent="0.25">
      <c r="A531" s="14" t="s">
        <v>64</v>
      </c>
      <c r="B531" s="14" t="s">
        <v>63</v>
      </c>
      <c r="C531" s="14" t="s">
        <v>63</v>
      </c>
      <c r="D531" s="14" t="s">
        <v>108</v>
      </c>
      <c r="E531" s="14" t="s">
        <v>63</v>
      </c>
      <c r="F531" s="14" t="s">
        <v>63</v>
      </c>
      <c r="G531" s="14" t="s">
        <v>191</v>
      </c>
      <c r="H531" s="1">
        <v>42185</v>
      </c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  <c r="BN531" s="14"/>
      <c r="BO531" s="14"/>
      <c r="BP531" s="14"/>
      <c r="BQ531" s="14"/>
      <c r="BR531" s="14"/>
      <c r="BS531" s="14"/>
      <c r="BT531" s="14"/>
      <c r="BU531" s="14"/>
      <c r="BV531" s="14"/>
      <c r="BW531" s="14"/>
      <c r="BX531" s="14"/>
      <c r="BY531" s="14"/>
      <c r="BZ531" s="14"/>
      <c r="CA531" s="14"/>
      <c r="CB531" s="14"/>
      <c r="CC531" s="14"/>
      <c r="CD531" s="14"/>
      <c r="CE531" s="14"/>
      <c r="CF531" s="14"/>
      <c r="CG531" s="14"/>
      <c r="CH531" s="14"/>
      <c r="CI531" s="14"/>
      <c r="CJ531" s="14"/>
      <c r="CK531" s="14"/>
      <c r="CL531" s="14"/>
      <c r="CM531" s="14"/>
      <c r="CN531" s="14"/>
      <c r="CO531" s="14"/>
      <c r="CP531" s="14"/>
      <c r="CQ531" s="14"/>
      <c r="CR531" s="14"/>
      <c r="CS531" s="14"/>
      <c r="CT531" s="14"/>
      <c r="CU531" s="14"/>
      <c r="CV531" s="14"/>
      <c r="CW531" s="14"/>
      <c r="CX531" s="14"/>
      <c r="CY531" s="14"/>
      <c r="CZ531" s="14"/>
      <c r="DD531" s="14">
        <v>16</v>
      </c>
      <c r="DE531" s="14">
        <v>19</v>
      </c>
      <c r="DF531" s="27">
        <f t="shared" ca="1" si="8"/>
        <v>0</v>
      </c>
      <c r="DG531" s="14">
        <v>1</v>
      </c>
      <c r="DH531" s="14"/>
      <c r="DI531" s="14"/>
      <c r="DJ531" s="14"/>
      <c r="DK531" s="14"/>
      <c r="DL531" s="14"/>
      <c r="DM531" s="14"/>
      <c r="DN531" s="14"/>
      <c r="DO531" s="14"/>
      <c r="DP531" s="14"/>
      <c r="DQ531" s="14"/>
      <c r="DR531" s="14"/>
      <c r="DS531" s="14"/>
      <c r="DT531" s="14"/>
      <c r="DU531" s="14"/>
      <c r="DV531" s="14"/>
      <c r="DW531" s="14"/>
      <c r="DX531" s="14"/>
      <c r="DY531" s="14"/>
      <c r="DZ531" s="14"/>
      <c r="EA531" s="14"/>
    </row>
    <row r="532" spans="1:131" x14ac:dyDescent="0.25">
      <c r="A532" s="14" t="s">
        <v>64</v>
      </c>
      <c r="B532" s="14" t="s">
        <v>63</v>
      </c>
      <c r="C532" s="14" t="s">
        <v>63</v>
      </c>
      <c r="D532" s="14" t="s">
        <v>108</v>
      </c>
      <c r="E532" s="14" t="s">
        <v>63</v>
      </c>
      <c r="F532" s="14" t="s">
        <v>63</v>
      </c>
      <c r="G532" s="14" t="s">
        <v>191</v>
      </c>
      <c r="H532" s="1">
        <v>42186</v>
      </c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  <c r="BV532" s="14"/>
      <c r="BW532" s="14"/>
      <c r="BX532" s="14"/>
      <c r="BY532" s="14"/>
      <c r="BZ532" s="14"/>
      <c r="CA532" s="14"/>
      <c r="CB532" s="14"/>
      <c r="CC532" s="14"/>
      <c r="CD532" s="14"/>
      <c r="CE532" s="14"/>
      <c r="CF532" s="14"/>
      <c r="CG532" s="14"/>
      <c r="CH532" s="14"/>
      <c r="CI532" s="14"/>
      <c r="CJ532" s="14"/>
      <c r="CK532" s="14"/>
      <c r="CL532" s="14"/>
      <c r="CM532" s="14"/>
      <c r="CN532" s="14"/>
      <c r="CO532" s="14"/>
      <c r="CP532" s="14"/>
      <c r="CQ532" s="14"/>
      <c r="CR532" s="14"/>
      <c r="CS532" s="14"/>
      <c r="CT532" s="14"/>
      <c r="CU532" s="14"/>
      <c r="CV532" s="14"/>
      <c r="CW532" s="14"/>
      <c r="CX532" s="14"/>
      <c r="CY532" s="14"/>
      <c r="CZ532" s="14"/>
      <c r="DD532" s="14">
        <v>16</v>
      </c>
      <c r="DE532" s="14">
        <v>19</v>
      </c>
      <c r="DF532" s="27">
        <f t="shared" ca="1" si="8"/>
        <v>0</v>
      </c>
      <c r="DG532" s="14">
        <v>1</v>
      </c>
      <c r="DH532" s="14"/>
      <c r="DI532" s="14"/>
      <c r="DJ532" s="14"/>
      <c r="DK532" s="14"/>
      <c r="DL532" s="14"/>
      <c r="DM532" s="14"/>
      <c r="DN532" s="14"/>
      <c r="DO532" s="14"/>
      <c r="DP532" s="14"/>
      <c r="DQ532" s="14"/>
      <c r="DR532" s="14"/>
      <c r="DS532" s="14"/>
      <c r="DT532" s="14"/>
      <c r="DU532" s="14"/>
      <c r="DV532" s="14"/>
      <c r="DW532" s="14"/>
      <c r="DX532" s="14"/>
      <c r="DY532" s="14"/>
      <c r="DZ532" s="14"/>
      <c r="EA532" s="14"/>
    </row>
    <row r="533" spans="1:131" x14ac:dyDescent="0.25">
      <c r="A533" s="14" t="s">
        <v>64</v>
      </c>
      <c r="B533" s="14" t="s">
        <v>63</v>
      </c>
      <c r="C533" s="14" t="s">
        <v>63</v>
      </c>
      <c r="D533" s="14" t="s">
        <v>108</v>
      </c>
      <c r="E533" s="14" t="s">
        <v>63</v>
      </c>
      <c r="F533" s="14" t="s">
        <v>63</v>
      </c>
      <c r="G533" s="14" t="s">
        <v>191</v>
      </c>
      <c r="H533" s="1">
        <v>42201</v>
      </c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  <c r="BR533" s="14"/>
      <c r="BS533" s="14"/>
      <c r="BT533" s="14"/>
      <c r="BU533" s="14"/>
      <c r="BV533" s="14"/>
      <c r="BW533" s="14"/>
      <c r="BX533" s="14"/>
      <c r="BY533" s="14"/>
      <c r="BZ533" s="14"/>
      <c r="CA533" s="14"/>
      <c r="CB533" s="14"/>
      <c r="CC533" s="14"/>
      <c r="CD533" s="14"/>
      <c r="CE533" s="14"/>
      <c r="CF533" s="14"/>
      <c r="CG533" s="14"/>
      <c r="CH533" s="14"/>
      <c r="CI533" s="14"/>
      <c r="CJ533" s="14"/>
      <c r="CK533" s="14"/>
      <c r="CL533" s="14"/>
      <c r="CM533" s="14"/>
      <c r="CN533" s="14"/>
      <c r="CO533" s="14"/>
      <c r="CP533" s="14"/>
      <c r="CQ533" s="14"/>
      <c r="CR533" s="14"/>
      <c r="CS533" s="14"/>
      <c r="CT533" s="14"/>
      <c r="CU533" s="14"/>
      <c r="CV533" s="14"/>
      <c r="CW533" s="14"/>
      <c r="CX533" s="14"/>
      <c r="CY533" s="14"/>
      <c r="CZ533" s="14"/>
      <c r="DD533" s="14">
        <v>17</v>
      </c>
      <c r="DE533" s="14">
        <v>19</v>
      </c>
      <c r="DF533" s="27">
        <f t="shared" ca="1" si="8"/>
        <v>0</v>
      </c>
      <c r="DG533" s="14">
        <v>1</v>
      </c>
      <c r="DH533" s="14"/>
      <c r="DI533" s="14"/>
      <c r="DJ533" s="14"/>
      <c r="DK533" s="14"/>
      <c r="DL533" s="14"/>
      <c r="DM533" s="14"/>
      <c r="DN533" s="14"/>
      <c r="DO533" s="14"/>
      <c r="DP533" s="14"/>
      <c r="DQ533" s="14"/>
      <c r="DR533" s="14"/>
      <c r="DS533" s="14"/>
      <c r="DT533" s="14"/>
      <c r="DU533" s="14"/>
      <c r="DV533" s="14"/>
      <c r="DW533" s="14"/>
      <c r="DX533" s="14"/>
      <c r="DY533" s="14"/>
      <c r="DZ533" s="14"/>
      <c r="EA533" s="14"/>
    </row>
    <row r="534" spans="1:131" x14ac:dyDescent="0.25">
      <c r="A534" s="14" t="s">
        <v>64</v>
      </c>
      <c r="B534" s="14" t="s">
        <v>63</v>
      </c>
      <c r="C534" s="14" t="s">
        <v>63</v>
      </c>
      <c r="D534" s="14" t="s">
        <v>108</v>
      </c>
      <c r="E534" s="14" t="s">
        <v>63</v>
      </c>
      <c r="F534" s="14" t="s">
        <v>63</v>
      </c>
      <c r="G534" s="14" t="s">
        <v>191</v>
      </c>
      <c r="H534" s="1">
        <v>42213</v>
      </c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  <c r="BR534" s="14"/>
      <c r="BS534" s="14"/>
      <c r="BT534" s="14"/>
      <c r="BU534" s="14"/>
      <c r="BV534" s="14"/>
      <c r="BW534" s="14"/>
      <c r="BX534" s="14"/>
      <c r="BY534" s="14"/>
      <c r="BZ534" s="14"/>
      <c r="CA534" s="14"/>
      <c r="CB534" s="14"/>
      <c r="CC534" s="14"/>
      <c r="CD534" s="14"/>
      <c r="CE534" s="14"/>
      <c r="CF534" s="14"/>
      <c r="CG534" s="14"/>
      <c r="CH534" s="14"/>
      <c r="CI534" s="14"/>
      <c r="CJ534" s="14"/>
      <c r="CK534" s="14"/>
      <c r="CL534" s="14"/>
      <c r="CM534" s="14"/>
      <c r="CN534" s="14"/>
      <c r="CO534" s="14"/>
      <c r="CP534" s="14"/>
      <c r="CQ534" s="14"/>
      <c r="CR534" s="14"/>
      <c r="CS534" s="14"/>
      <c r="CT534" s="14"/>
      <c r="CU534" s="14"/>
      <c r="CV534" s="14"/>
      <c r="CW534" s="14"/>
      <c r="CX534" s="14"/>
      <c r="CY534" s="14"/>
      <c r="CZ534" s="14"/>
      <c r="DD534" s="14">
        <v>16</v>
      </c>
      <c r="DE534" s="14">
        <v>19</v>
      </c>
      <c r="DF534" s="27">
        <f t="shared" ca="1" si="8"/>
        <v>0</v>
      </c>
      <c r="DG534" s="14">
        <v>1</v>
      </c>
      <c r="DH534" s="14"/>
      <c r="DI534" s="14"/>
      <c r="DJ534" s="14"/>
      <c r="DK534" s="14"/>
      <c r="DL534" s="14"/>
      <c r="DM534" s="14"/>
      <c r="DN534" s="14"/>
      <c r="DO534" s="14"/>
      <c r="DP534" s="14"/>
      <c r="DQ534" s="14"/>
      <c r="DR534" s="14"/>
      <c r="DS534" s="14"/>
      <c r="DT534" s="14"/>
      <c r="DU534" s="14"/>
      <c r="DV534" s="14"/>
      <c r="DW534" s="14"/>
      <c r="DX534" s="14"/>
      <c r="DY534" s="14"/>
      <c r="DZ534" s="14"/>
      <c r="EA534" s="14"/>
    </row>
    <row r="535" spans="1:131" x14ac:dyDescent="0.25">
      <c r="A535" s="14" t="s">
        <v>64</v>
      </c>
      <c r="B535" s="14" t="s">
        <v>63</v>
      </c>
      <c r="C535" s="14" t="s">
        <v>63</v>
      </c>
      <c r="D535" s="14" t="s">
        <v>108</v>
      </c>
      <c r="E535" s="14" t="s">
        <v>63</v>
      </c>
      <c r="F535" s="14" t="s">
        <v>63</v>
      </c>
      <c r="G535" s="14" t="s">
        <v>191</v>
      </c>
      <c r="H535" s="1">
        <v>42214</v>
      </c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  <c r="BR535" s="14"/>
      <c r="BS535" s="14"/>
      <c r="BT535" s="14"/>
      <c r="BU535" s="14"/>
      <c r="BV535" s="14"/>
      <c r="BW535" s="14"/>
      <c r="BX535" s="14"/>
      <c r="BY535" s="14"/>
      <c r="BZ535" s="14"/>
      <c r="CA535" s="14"/>
      <c r="CB535" s="14"/>
      <c r="CC535" s="14"/>
      <c r="CD535" s="14"/>
      <c r="CE535" s="14"/>
      <c r="CF535" s="14"/>
      <c r="CG535" s="14"/>
      <c r="CH535" s="14"/>
      <c r="CI535" s="14"/>
      <c r="CJ535" s="14"/>
      <c r="CK535" s="14"/>
      <c r="CL535" s="14"/>
      <c r="CM535" s="14"/>
      <c r="CN535" s="14"/>
      <c r="CO535" s="14"/>
      <c r="CP535" s="14"/>
      <c r="CQ535" s="14"/>
      <c r="CR535" s="14"/>
      <c r="CS535" s="14"/>
      <c r="CT535" s="14"/>
      <c r="CU535" s="14"/>
      <c r="CV535" s="14"/>
      <c r="CW535" s="14"/>
      <c r="CX535" s="14"/>
      <c r="CY535" s="14"/>
      <c r="CZ535" s="14"/>
      <c r="DD535" s="14">
        <v>16</v>
      </c>
      <c r="DE535" s="14">
        <v>19</v>
      </c>
      <c r="DF535" s="27">
        <f t="shared" ca="1" si="8"/>
        <v>0</v>
      </c>
      <c r="DG535" s="14">
        <v>1</v>
      </c>
      <c r="DH535" s="14"/>
      <c r="DI535" s="14"/>
      <c r="DJ535" s="14"/>
      <c r="DK535" s="14"/>
      <c r="DL535" s="14"/>
      <c r="DM535" s="14"/>
      <c r="DN535" s="14"/>
      <c r="DO535" s="14"/>
      <c r="DP535" s="14"/>
      <c r="DQ535" s="14"/>
      <c r="DR535" s="14"/>
      <c r="DS535" s="14"/>
      <c r="DT535" s="14"/>
      <c r="DU535" s="14"/>
      <c r="DV535" s="14"/>
      <c r="DW535" s="14"/>
      <c r="DX535" s="14"/>
      <c r="DY535" s="14"/>
      <c r="DZ535" s="14"/>
      <c r="EA535" s="14"/>
    </row>
    <row r="536" spans="1:131" x14ac:dyDescent="0.25">
      <c r="A536" s="14" t="s">
        <v>64</v>
      </c>
      <c r="B536" s="14" t="s">
        <v>63</v>
      </c>
      <c r="C536" s="14" t="s">
        <v>63</v>
      </c>
      <c r="D536" s="14" t="s">
        <v>108</v>
      </c>
      <c r="E536" s="14" t="s">
        <v>63</v>
      </c>
      <c r="F536" s="14" t="s">
        <v>63</v>
      </c>
      <c r="G536" s="14" t="s">
        <v>191</v>
      </c>
      <c r="H536" s="1">
        <v>42215</v>
      </c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  <c r="BR536" s="14"/>
      <c r="BS536" s="14"/>
      <c r="BT536" s="14"/>
      <c r="BU536" s="14"/>
      <c r="BV536" s="14"/>
      <c r="BW536" s="14"/>
      <c r="BX536" s="14"/>
      <c r="BY536" s="14"/>
      <c r="BZ536" s="14"/>
      <c r="CA536" s="14"/>
      <c r="CB536" s="14"/>
      <c r="CC536" s="14"/>
      <c r="CD536" s="14"/>
      <c r="CE536" s="14"/>
      <c r="CF536" s="14"/>
      <c r="CG536" s="14"/>
      <c r="CH536" s="14"/>
      <c r="CI536" s="14"/>
      <c r="CJ536" s="14"/>
      <c r="CK536" s="14"/>
      <c r="CL536" s="14"/>
      <c r="CM536" s="14"/>
      <c r="CN536" s="14"/>
      <c r="CO536" s="14"/>
      <c r="CP536" s="14"/>
      <c r="CQ536" s="14"/>
      <c r="CR536" s="14"/>
      <c r="CS536" s="14"/>
      <c r="CT536" s="14"/>
      <c r="CU536" s="14"/>
      <c r="CV536" s="14"/>
      <c r="CW536" s="14"/>
      <c r="CX536" s="14"/>
      <c r="CY536" s="14"/>
      <c r="CZ536" s="14"/>
      <c r="DD536" s="14">
        <v>16</v>
      </c>
      <c r="DE536" s="14">
        <v>19</v>
      </c>
      <c r="DF536" s="27">
        <f t="shared" ca="1" si="8"/>
        <v>0</v>
      </c>
      <c r="DG536" s="14">
        <v>1</v>
      </c>
      <c r="DH536" s="14"/>
      <c r="DI536" s="14"/>
      <c r="DJ536" s="14"/>
      <c r="DK536" s="14"/>
      <c r="DL536" s="14"/>
      <c r="DM536" s="14"/>
      <c r="DN536" s="14"/>
      <c r="DO536" s="14"/>
      <c r="DP536" s="14"/>
      <c r="DQ536" s="14"/>
      <c r="DR536" s="14"/>
      <c r="DS536" s="14"/>
      <c r="DT536" s="14"/>
      <c r="DU536" s="14"/>
      <c r="DV536" s="14"/>
      <c r="DW536" s="14"/>
      <c r="DX536" s="14"/>
      <c r="DY536" s="14"/>
      <c r="DZ536" s="14"/>
      <c r="EA536" s="14"/>
    </row>
    <row r="537" spans="1:131" x14ac:dyDescent="0.25">
      <c r="A537" s="14" t="s">
        <v>64</v>
      </c>
      <c r="B537" s="14" t="s">
        <v>63</v>
      </c>
      <c r="C537" s="14" t="s">
        <v>63</v>
      </c>
      <c r="D537" s="14" t="s">
        <v>108</v>
      </c>
      <c r="E537" s="14" t="s">
        <v>63</v>
      </c>
      <c r="F537" s="14" t="s">
        <v>63</v>
      </c>
      <c r="G537" s="14" t="s">
        <v>191</v>
      </c>
      <c r="H537" s="1">
        <v>42233</v>
      </c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  <c r="BR537" s="14"/>
      <c r="BS537" s="14"/>
      <c r="BT537" s="14"/>
      <c r="BU537" s="14"/>
      <c r="BV537" s="14"/>
      <c r="BW537" s="14"/>
      <c r="BX537" s="14"/>
      <c r="BY537" s="14"/>
      <c r="BZ537" s="14"/>
      <c r="CA537" s="14"/>
      <c r="CB537" s="14"/>
      <c r="CC537" s="14"/>
      <c r="CD537" s="14"/>
      <c r="CE537" s="14"/>
      <c r="CF537" s="14"/>
      <c r="CG537" s="14"/>
      <c r="CH537" s="14"/>
      <c r="CI537" s="14"/>
      <c r="CJ537" s="14"/>
      <c r="CK537" s="14"/>
      <c r="CL537" s="14"/>
      <c r="CM537" s="14"/>
      <c r="CN537" s="14"/>
      <c r="CO537" s="14"/>
      <c r="CP537" s="14"/>
      <c r="CQ537" s="14"/>
      <c r="CR537" s="14"/>
      <c r="CS537" s="14"/>
      <c r="CT537" s="14"/>
      <c r="CU537" s="14"/>
      <c r="CV537" s="14"/>
      <c r="CW537" s="14"/>
      <c r="CX537" s="14"/>
      <c r="CY537" s="14"/>
      <c r="CZ537" s="14"/>
      <c r="DD537" s="14">
        <v>16</v>
      </c>
      <c r="DE537" s="14">
        <v>19</v>
      </c>
      <c r="DF537" s="27">
        <f t="shared" ca="1" si="8"/>
        <v>0</v>
      </c>
      <c r="DG537" s="14">
        <v>1</v>
      </c>
      <c r="DH537" s="14"/>
      <c r="DI537" s="14"/>
      <c r="DJ537" s="14"/>
      <c r="DK537" s="14"/>
      <c r="DL537" s="14"/>
      <c r="DM537" s="14"/>
      <c r="DN537" s="14"/>
      <c r="DO537" s="14"/>
      <c r="DP537" s="14"/>
      <c r="DQ537" s="14"/>
      <c r="DR537" s="14"/>
      <c r="DS537" s="14"/>
      <c r="DT537" s="14"/>
      <c r="DU537" s="14"/>
      <c r="DV537" s="14"/>
      <c r="DW537" s="14"/>
      <c r="DX537" s="14"/>
      <c r="DY537" s="14"/>
      <c r="DZ537" s="14"/>
      <c r="EA537" s="14"/>
    </row>
    <row r="538" spans="1:131" x14ac:dyDescent="0.25">
      <c r="A538" s="14" t="s">
        <v>64</v>
      </c>
      <c r="B538" s="14" t="s">
        <v>63</v>
      </c>
      <c r="C538" s="14" t="s">
        <v>63</v>
      </c>
      <c r="D538" s="14" t="s">
        <v>108</v>
      </c>
      <c r="E538" s="14" t="s">
        <v>63</v>
      </c>
      <c r="F538" s="14" t="s">
        <v>63</v>
      </c>
      <c r="G538" s="14" t="s">
        <v>191</v>
      </c>
      <c r="H538" s="1">
        <v>42234</v>
      </c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14"/>
      <c r="BY538" s="14"/>
      <c r="BZ538" s="14"/>
      <c r="CA538" s="14"/>
      <c r="CB538" s="14"/>
      <c r="CC538" s="14"/>
      <c r="CD538" s="14"/>
      <c r="CE538" s="14"/>
      <c r="CF538" s="14"/>
      <c r="CG538" s="14"/>
      <c r="CH538" s="14"/>
      <c r="CI538" s="14"/>
      <c r="CJ538" s="14"/>
      <c r="CK538" s="14"/>
      <c r="CL538" s="14"/>
      <c r="CM538" s="14"/>
      <c r="CN538" s="14"/>
      <c r="CO538" s="14"/>
      <c r="CP538" s="14"/>
      <c r="CQ538" s="14"/>
      <c r="CR538" s="14"/>
      <c r="CS538" s="14"/>
      <c r="CT538" s="14"/>
      <c r="CU538" s="14"/>
      <c r="CV538" s="14"/>
      <c r="CW538" s="14"/>
      <c r="CX538" s="14"/>
      <c r="CY538" s="14"/>
      <c r="CZ538" s="14"/>
      <c r="DD538" s="14">
        <v>16</v>
      </c>
      <c r="DE538" s="14">
        <v>19</v>
      </c>
      <c r="DF538" s="27">
        <f t="shared" ca="1" si="8"/>
        <v>0</v>
      </c>
      <c r="DG538" s="14">
        <v>1</v>
      </c>
      <c r="DH538" s="14"/>
      <c r="DI538" s="14"/>
      <c r="DJ538" s="14"/>
      <c r="DK538" s="14"/>
      <c r="DL538" s="14"/>
      <c r="DM538" s="14"/>
      <c r="DN538" s="14"/>
      <c r="DO538" s="14"/>
      <c r="DP538" s="14"/>
      <c r="DQ538" s="14"/>
      <c r="DR538" s="14"/>
      <c r="DS538" s="14"/>
      <c r="DT538" s="14"/>
      <c r="DU538" s="14"/>
      <c r="DV538" s="14"/>
      <c r="DW538" s="14"/>
      <c r="DX538" s="14"/>
      <c r="DY538" s="14"/>
      <c r="DZ538" s="14"/>
      <c r="EA538" s="14"/>
    </row>
    <row r="539" spans="1:131" x14ac:dyDescent="0.25">
      <c r="A539" s="14" t="s">
        <v>64</v>
      </c>
      <c r="B539" s="14" t="s">
        <v>63</v>
      </c>
      <c r="C539" s="14" t="s">
        <v>63</v>
      </c>
      <c r="D539" s="14" t="s">
        <v>108</v>
      </c>
      <c r="E539" s="14" t="s">
        <v>63</v>
      </c>
      <c r="F539" s="14" t="s">
        <v>63</v>
      </c>
      <c r="G539" s="14" t="s">
        <v>191</v>
      </c>
      <c r="H539" s="1">
        <v>42242</v>
      </c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14"/>
      <c r="BY539" s="14"/>
      <c r="BZ539" s="14"/>
      <c r="CA539" s="14"/>
      <c r="CB539" s="14"/>
      <c r="CC539" s="14"/>
      <c r="CD539" s="14"/>
      <c r="CE539" s="14"/>
      <c r="CF539" s="14"/>
      <c r="CG539" s="14"/>
      <c r="CH539" s="14"/>
      <c r="CI539" s="14"/>
      <c r="CJ539" s="14"/>
      <c r="CK539" s="14"/>
      <c r="CL539" s="14"/>
      <c r="CM539" s="14"/>
      <c r="CN539" s="14"/>
      <c r="CO539" s="14"/>
      <c r="CP539" s="14"/>
      <c r="CQ539" s="14"/>
      <c r="CR539" s="14"/>
      <c r="CS539" s="14"/>
      <c r="CT539" s="14"/>
      <c r="CU539" s="14"/>
      <c r="CV539" s="14"/>
      <c r="CW539" s="14"/>
      <c r="CX539" s="14"/>
      <c r="CY539" s="14"/>
      <c r="CZ539" s="14"/>
      <c r="DD539" s="14">
        <v>16</v>
      </c>
      <c r="DE539" s="14">
        <v>19</v>
      </c>
      <c r="DF539" s="27">
        <f t="shared" ca="1" si="8"/>
        <v>0</v>
      </c>
      <c r="DG539" s="14">
        <v>1</v>
      </c>
      <c r="DH539" s="14"/>
      <c r="DI539" s="14"/>
      <c r="DJ539" s="14"/>
      <c r="DK539" s="14"/>
      <c r="DL539" s="14"/>
      <c r="DM539" s="14"/>
      <c r="DN539" s="14"/>
      <c r="DO539" s="14"/>
      <c r="DP539" s="14"/>
      <c r="DQ539" s="14"/>
      <c r="DR539" s="14"/>
      <c r="DS539" s="14"/>
      <c r="DT539" s="14"/>
      <c r="DU539" s="14"/>
      <c r="DV539" s="14"/>
      <c r="DW539" s="14"/>
      <c r="DX539" s="14"/>
      <c r="DY539" s="14"/>
      <c r="DZ539" s="14"/>
      <c r="EA539" s="14"/>
    </row>
    <row r="540" spans="1:131" x14ac:dyDescent="0.25">
      <c r="A540" s="14" t="s">
        <v>64</v>
      </c>
      <c r="B540" s="14" t="s">
        <v>63</v>
      </c>
      <c r="C540" s="14" t="s">
        <v>63</v>
      </c>
      <c r="D540" s="14" t="s">
        <v>108</v>
      </c>
      <c r="E540" s="14" t="s">
        <v>63</v>
      </c>
      <c r="F540" s="14" t="s">
        <v>63</v>
      </c>
      <c r="G540" s="14" t="s">
        <v>191</v>
      </c>
      <c r="H540" s="1">
        <v>42243</v>
      </c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  <c r="BZ540" s="14"/>
      <c r="CA540" s="14"/>
      <c r="CB540" s="14"/>
      <c r="CC540" s="14"/>
      <c r="CD540" s="14"/>
      <c r="CE540" s="14"/>
      <c r="CF540" s="14"/>
      <c r="CG540" s="14"/>
      <c r="CH540" s="14"/>
      <c r="CI540" s="14"/>
      <c r="CJ540" s="14"/>
      <c r="CK540" s="14"/>
      <c r="CL540" s="14"/>
      <c r="CM540" s="14"/>
      <c r="CN540" s="14"/>
      <c r="CO540" s="14"/>
      <c r="CP540" s="14"/>
      <c r="CQ540" s="14"/>
      <c r="CR540" s="14"/>
      <c r="CS540" s="14"/>
      <c r="CT540" s="14"/>
      <c r="CU540" s="14"/>
      <c r="CV540" s="14"/>
      <c r="CW540" s="14"/>
      <c r="CX540" s="14"/>
      <c r="CY540" s="14"/>
      <c r="CZ540" s="14"/>
      <c r="DD540" s="14">
        <v>16</v>
      </c>
      <c r="DE540" s="14">
        <v>19</v>
      </c>
      <c r="DF540" s="27">
        <f t="shared" ca="1" si="8"/>
        <v>0</v>
      </c>
      <c r="DG540" s="14">
        <v>1</v>
      </c>
      <c r="DH540" s="14"/>
      <c r="DI540" s="14"/>
      <c r="DJ540" s="14"/>
      <c r="DK540" s="14"/>
      <c r="DL540" s="14"/>
      <c r="DM540" s="14"/>
      <c r="DN540" s="14"/>
      <c r="DO540" s="14"/>
      <c r="DP540" s="14"/>
      <c r="DQ540" s="14"/>
      <c r="DR540" s="14"/>
      <c r="DS540" s="14"/>
      <c r="DT540" s="14"/>
      <c r="DU540" s="14"/>
      <c r="DV540" s="14"/>
      <c r="DW540" s="14"/>
      <c r="DX540" s="14"/>
      <c r="DY540" s="14"/>
      <c r="DZ540" s="14"/>
      <c r="EA540" s="14"/>
    </row>
    <row r="541" spans="1:131" x14ac:dyDescent="0.25">
      <c r="A541" s="14" t="s">
        <v>64</v>
      </c>
      <c r="B541" s="14" t="s">
        <v>63</v>
      </c>
      <c r="C541" s="14" t="s">
        <v>63</v>
      </c>
      <c r="D541" s="14" t="s">
        <v>108</v>
      </c>
      <c r="E541" s="14" t="s">
        <v>63</v>
      </c>
      <c r="F541" s="14" t="s">
        <v>63</v>
      </c>
      <c r="G541" s="14" t="s">
        <v>191</v>
      </c>
      <c r="H541" s="1">
        <v>42256</v>
      </c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  <c r="BZ541" s="14"/>
      <c r="CA541" s="14"/>
      <c r="CB541" s="14"/>
      <c r="CC541" s="14"/>
      <c r="CD541" s="14"/>
      <c r="CE541" s="14"/>
      <c r="CF541" s="14"/>
      <c r="CG541" s="14"/>
      <c r="CH541" s="14"/>
      <c r="CI541" s="14"/>
      <c r="CJ541" s="14"/>
      <c r="CK541" s="14"/>
      <c r="CL541" s="14"/>
      <c r="CM541" s="14"/>
      <c r="CN541" s="14"/>
      <c r="CO541" s="14"/>
      <c r="CP541" s="14"/>
      <c r="CQ541" s="14"/>
      <c r="CR541" s="14"/>
      <c r="CS541" s="14"/>
      <c r="CT541" s="14"/>
      <c r="CU541" s="14"/>
      <c r="CV541" s="14"/>
      <c r="CW541" s="14"/>
      <c r="CX541" s="14"/>
      <c r="CY541" s="14"/>
      <c r="CZ541" s="14"/>
      <c r="DD541" s="14">
        <v>16</v>
      </c>
      <c r="DE541" s="14">
        <v>19</v>
      </c>
      <c r="DF541" s="27">
        <f t="shared" ca="1" si="8"/>
        <v>0</v>
      </c>
      <c r="DG541" s="14">
        <v>1</v>
      </c>
      <c r="DH541" s="14"/>
      <c r="DI541" s="14"/>
      <c r="DJ541" s="14"/>
      <c r="DK541" s="14"/>
      <c r="DL541" s="14"/>
      <c r="DM541" s="14"/>
      <c r="DN541" s="14"/>
      <c r="DO541" s="14"/>
      <c r="DP541" s="14"/>
      <c r="DQ541" s="14"/>
      <c r="DR541" s="14"/>
      <c r="DS541" s="14"/>
      <c r="DT541" s="14"/>
      <c r="DU541" s="14"/>
      <c r="DV541" s="14"/>
      <c r="DW541" s="14"/>
      <c r="DX541" s="14"/>
      <c r="DY541" s="14"/>
      <c r="DZ541" s="14"/>
      <c r="EA541" s="14"/>
    </row>
    <row r="542" spans="1:131" x14ac:dyDescent="0.25">
      <c r="A542" s="14" t="s">
        <v>64</v>
      </c>
      <c r="B542" s="14" t="s">
        <v>63</v>
      </c>
      <c r="C542" s="14" t="s">
        <v>63</v>
      </c>
      <c r="D542" s="14" t="s">
        <v>108</v>
      </c>
      <c r="E542" s="14" t="s">
        <v>63</v>
      </c>
      <c r="F542" s="14" t="s">
        <v>63</v>
      </c>
      <c r="G542" s="14" t="s">
        <v>191</v>
      </c>
      <c r="H542" s="1">
        <v>42257</v>
      </c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  <c r="BZ542" s="14"/>
      <c r="CA542" s="14"/>
      <c r="CB542" s="14"/>
      <c r="CC542" s="14"/>
      <c r="CD542" s="14"/>
      <c r="CE542" s="14"/>
      <c r="CF542" s="14"/>
      <c r="CG542" s="14"/>
      <c r="CH542" s="14"/>
      <c r="CI542" s="14"/>
      <c r="CJ542" s="14"/>
      <c r="CK542" s="14"/>
      <c r="CL542" s="14"/>
      <c r="CM542" s="14"/>
      <c r="CN542" s="14"/>
      <c r="CO542" s="14"/>
      <c r="CP542" s="14"/>
      <c r="CQ542" s="14"/>
      <c r="CR542" s="14"/>
      <c r="CS542" s="14"/>
      <c r="CT542" s="14"/>
      <c r="CU542" s="14"/>
      <c r="CV542" s="14"/>
      <c r="CW542" s="14"/>
      <c r="CX542" s="14"/>
      <c r="CY542" s="14"/>
      <c r="CZ542" s="14"/>
      <c r="DD542" s="14">
        <v>16</v>
      </c>
      <c r="DE542" s="14">
        <v>19</v>
      </c>
      <c r="DF542" s="27">
        <f t="shared" ca="1" si="8"/>
        <v>0</v>
      </c>
      <c r="DG542" s="14">
        <v>1</v>
      </c>
      <c r="DH542" s="14"/>
      <c r="DI542" s="14"/>
      <c r="DJ542" s="14"/>
      <c r="DK542" s="14"/>
      <c r="DL542" s="14"/>
      <c r="DM542" s="14"/>
      <c r="DN542" s="14"/>
      <c r="DO542" s="14"/>
      <c r="DP542" s="14"/>
      <c r="DQ542" s="14"/>
      <c r="DR542" s="14"/>
      <c r="DS542" s="14"/>
      <c r="DT542" s="14"/>
      <c r="DU542" s="14"/>
      <c r="DV542" s="14"/>
      <c r="DW542" s="14"/>
      <c r="DX542" s="14"/>
      <c r="DY542" s="14"/>
      <c r="DZ542" s="14"/>
      <c r="EA542" s="14"/>
    </row>
    <row r="543" spans="1:131" x14ac:dyDescent="0.25">
      <c r="A543" s="14" t="s">
        <v>64</v>
      </c>
      <c r="B543" s="14" t="s">
        <v>63</v>
      </c>
      <c r="C543" s="14" t="s">
        <v>63</v>
      </c>
      <c r="D543" s="14" t="s">
        <v>108</v>
      </c>
      <c r="E543" s="14" t="s">
        <v>63</v>
      </c>
      <c r="F543" s="14" t="s">
        <v>63</v>
      </c>
      <c r="G543" s="14" t="s">
        <v>191</v>
      </c>
      <c r="H543" s="1">
        <v>42258</v>
      </c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  <c r="BZ543" s="14"/>
      <c r="CA543" s="14"/>
      <c r="CB543" s="14"/>
      <c r="CC543" s="14"/>
      <c r="CD543" s="14"/>
      <c r="CE543" s="14"/>
      <c r="CF543" s="14"/>
      <c r="CG543" s="14"/>
      <c r="CH543" s="14"/>
      <c r="CI543" s="14"/>
      <c r="CJ543" s="14"/>
      <c r="CK543" s="14"/>
      <c r="CL543" s="14"/>
      <c r="CM543" s="14"/>
      <c r="CN543" s="14"/>
      <c r="CO543" s="14"/>
      <c r="CP543" s="14"/>
      <c r="CQ543" s="14"/>
      <c r="CR543" s="14"/>
      <c r="CS543" s="14"/>
      <c r="CT543" s="14"/>
      <c r="CU543" s="14"/>
      <c r="CV543" s="14"/>
      <c r="CW543" s="14"/>
      <c r="CX543" s="14"/>
      <c r="CY543" s="14"/>
      <c r="CZ543" s="14"/>
      <c r="DD543" s="14">
        <v>16</v>
      </c>
      <c r="DE543" s="14">
        <v>19</v>
      </c>
      <c r="DF543" s="27">
        <f t="shared" ca="1" si="8"/>
        <v>0</v>
      </c>
      <c r="DG543" s="14">
        <v>1</v>
      </c>
      <c r="DH543" s="14"/>
      <c r="DI543" s="14"/>
      <c r="DJ543" s="14"/>
      <c r="DK543" s="14"/>
      <c r="DL543" s="14"/>
      <c r="DM543" s="14"/>
      <c r="DN543" s="14"/>
      <c r="DO543" s="14"/>
      <c r="DP543" s="14"/>
      <c r="DQ543" s="14"/>
      <c r="DR543" s="14"/>
      <c r="DS543" s="14"/>
      <c r="DT543" s="14"/>
      <c r="DU543" s="14"/>
      <c r="DV543" s="14"/>
      <c r="DW543" s="14"/>
      <c r="DX543" s="14"/>
      <c r="DY543" s="14"/>
      <c r="DZ543" s="14"/>
      <c r="EA543" s="14"/>
    </row>
    <row r="544" spans="1:131" x14ac:dyDescent="0.25">
      <c r="A544" s="14" t="s">
        <v>64</v>
      </c>
      <c r="B544" s="14" t="s">
        <v>63</v>
      </c>
      <c r="C544" s="14" t="s">
        <v>63</v>
      </c>
      <c r="D544" s="14" t="s">
        <v>108</v>
      </c>
      <c r="E544" s="14" t="s">
        <v>63</v>
      </c>
      <c r="F544" s="14" t="s">
        <v>63</v>
      </c>
      <c r="G544" s="14" t="s">
        <v>191</v>
      </c>
      <c r="H544" s="1" t="s">
        <v>181</v>
      </c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  <c r="BZ544" s="14"/>
      <c r="CA544" s="14"/>
      <c r="CB544" s="14"/>
      <c r="CC544" s="14"/>
      <c r="CD544" s="14"/>
      <c r="CE544" s="14"/>
      <c r="CF544" s="14"/>
      <c r="CG544" s="14"/>
      <c r="CH544" s="14"/>
      <c r="CI544" s="14"/>
      <c r="CJ544" s="14"/>
      <c r="CK544" s="14"/>
      <c r="CL544" s="14"/>
      <c r="CM544" s="14"/>
      <c r="CN544" s="14"/>
      <c r="CO544" s="14"/>
      <c r="CP544" s="14"/>
      <c r="CQ544" s="14"/>
      <c r="CR544" s="14"/>
      <c r="CS544" s="14"/>
      <c r="CT544" s="14"/>
      <c r="CU544" s="14"/>
      <c r="CV544" s="14"/>
      <c r="CW544" s="14"/>
      <c r="CX544" s="14"/>
      <c r="CY544" s="14"/>
      <c r="CZ544" s="14"/>
      <c r="DD544" s="14">
        <v>16</v>
      </c>
      <c r="DE544" s="14">
        <v>19</v>
      </c>
      <c r="DF544" s="27">
        <f t="shared" ca="1" si="8"/>
        <v>0</v>
      </c>
      <c r="DG544" s="14">
        <v>1</v>
      </c>
      <c r="DH544" s="14"/>
      <c r="DI544" s="14"/>
      <c r="DJ544" s="14"/>
      <c r="DK544" s="14"/>
      <c r="DL544" s="14"/>
      <c r="DM544" s="14"/>
      <c r="DN544" s="14"/>
      <c r="DO544" s="14"/>
      <c r="DP544" s="14"/>
      <c r="DQ544" s="14"/>
      <c r="DR544" s="14"/>
      <c r="DS544" s="14"/>
      <c r="DT544" s="14"/>
      <c r="DU544" s="14"/>
      <c r="DV544" s="14"/>
      <c r="DW544" s="14"/>
      <c r="DX544" s="14"/>
      <c r="DY544" s="14"/>
      <c r="DZ544" s="14"/>
      <c r="EA544" s="14"/>
    </row>
    <row r="545" spans="1:131" x14ac:dyDescent="0.25">
      <c r="A545" s="14" t="s">
        <v>64</v>
      </c>
      <c r="B545" s="14" t="s">
        <v>63</v>
      </c>
      <c r="C545" s="14" t="s">
        <v>63</v>
      </c>
      <c r="D545" s="14" t="s">
        <v>108</v>
      </c>
      <c r="E545" s="14" t="s">
        <v>63</v>
      </c>
      <c r="F545" s="14" t="s">
        <v>63</v>
      </c>
      <c r="G545" s="14" t="s">
        <v>192</v>
      </c>
      <c r="H545" s="1">
        <v>42163</v>
      </c>
      <c r="I545" s="14">
        <v>6036.7340000000004</v>
      </c>
      <c r="J545" s="14">
        <v>5866.9809999999998</v>
      </c>
      <c r="K545" s="14">
        <v>5834.3609999999999</v>
      </c>
      <c r="L545" s="14">
        <v>6043.125</v>
      </c>
      <c r="M545" s="14">
        <v>7333.0240000000003</v>
      </c>
      <c r="N545" s="14">
        <v>7875.6580000000004</v>
      </c>
      <c r="O545" s="14">
        <v>11771.21</v>
      </c>
      <c r="P545" s="14">
        <v>13447.47</v>
      </c>
      <c r="Q545" s="14">
        <v>15151.97</v>
      </c>
      <c r="R545" s="14">
        <v>17043.79</v>
      </c>
      <c r="S545" s="14">
        <v>21095.87</v>
      </c>
      <c r="T545" s="14">
        <v>22423.27</v>
      </c>
      <c r="U545" s="14">
        <v>23695.94</v>
      </c>
      <c r="V545" s="14">
        <v>24558.799999999999</v>
      </c>
      <c r="W545" s="14">
        <v>24342.63</v>
      </c>
      <c r="X545" s="14">
        <v>20506.32</v>
      </c>
      <c r="Y545" s="14">
        <v>20403.25</v>
      </c>
      <c r="Z545" s="14">
        <v>20433.68</v>
      </c>
      <c r="AA545" s="14">
        <v>20476.96</v>
      </c>
      <c r="AB545" s="14">
        <v>22512.63</v>
      </c>
      <c r="AC545" s="14">
        <v>20819.3</v>
      </c>
      <c r="AD545" s="14">
        <v>16949.849999999999</v>
      </c>
      <c r="AE545" s="14">
        <v>9941.3009999999995</v>
      </c>
      <c r="AF545" s="14">
        <v>8720.8289999999997</v>
      </c>
      <c r="AG545" s="14">
        <v>20455.05</v>
      </c>
      <c r="AH545" s="14">
        <v>6049.92</v>
      </c>
      <c r="AI545" s="14">
        <v>5874.9059999999999</v>
      </c>
      <c r="AJ545" s="14">
        <v>5796.7250000000004</v>
      </c>
      <c r="AK545" s="14">
        <v>5995.71</v>
      </c>
      <c r="AL545" s="14">
        <v>7306.8680000000004</v>
      </c>
      <c r="AM545" s="14">
        <v>7932.1090000000004</v>
      </c>
      <c r="AN545" s="14">
        <v>11857.08</v>
      </c>
      <c r="AO545" s="14">
        <v>13313.55</v>
      </c>
      <c r="AP545" s="14">
        <v>15044.81</v>
      </c>
      <c r="AQ545" s="14">
        <v>16957.36</v>
      </c>
      <c r="AR545" s="14">
        <v>21050.47</v>
      </c>
      <c r="AS545" s="14">
        <v>22374.62</v>
      </c>
      <c r="AT545" s="14">
        <v>23785.74</v>
      </c>
      <c r="AU545" s="14">
        <v>24307.78</v>
      </c>
      <c r="AV545" s="14">
        <v>24695.3</v>
      </c>
      <c r="AW545" s="14">
        <v>24818.04</v>
      </c>
      <c r="AX545" s="14">
        <v>24687.83</v>
      </c>
      <c r="AY545" s="14">
        <v>24730.46</v>
      </c>
      <c r="AZ545" s="14">
        <v>24393</v>
      </c>
      <c r="BA545" s="14">
        <v>22752.3</v>
      </c>
      <c r="BB545" s="14">
        <v>20245.169999999998</v>
      </c>
      <c r="BC545" s="14">
        <v>16472.29</v>
      </c>
      <c r="BD545" s="14">
        <v>9595.3770000000004</v>
      </c>
      <c r="BE545" s="14">
        <v>8499.4509999999991</v>
      </c>
      <c r="BF545" s="14">
        <v>24601.62</v>
      </c>
      <c r="BG545" s="14">
        <v>71.197109999999995</v>
      </c>
      <c r="BH545" s="14">
        <v>69.956729999999993</v>
      </c>
      <c r="BI545" s="14">
        <v>68.658649999999994</v>
      </c>
      <c r="BJ545" s="14">
        <v>67.730770000000007</v>
      </c>
      <c r="BK545" s="14">
        <v>66.509609999999995</v>
      </c>
      <c r="BL545" s="14">
        <v>65.466350000000006</v>
      </c>
      <c r="BM545" s="14">
        <v>66.288460000000001</v>
      </c>
      <c r="BN545" s="14">
        <v>69.913460000000001</v>
      </c>
      <c r="BO545" s="14">
        <v>74.283649999999994</v>
      </c>
      <c r="BP545" s="14">
        <v>78.730770000000007</v>
      </c>
      <c r="BQ545" s="14">
        <v>83.4375</v>
      </c>
      <c r="BR545" s="14">
        <v>87.307689999999994</v>
      </c>
      <c r="BS545" s="14">
        <v>90.096149999999994</v>
      </c>
      <c r="BT545" s="14">
        <v>92.682689999999994</v>
      </c>
      <c r="BU545" s="14">
        <v>95.091350000000006</v>
      </c>
      <c r="BV545" s="14">
        <v>96.206729999999993</v>
      </c>
      <c r="BW545" s="14">
        <v>96.754810000000006</v>
      </c>
      <c r="BX545" s="14">
        <v>96.394229999999993</v>
      </c>
      <c r="BY545" s="14">
        <v>94.644229999999993</v>
      </c>
      <c r="BZ545" s="14">
        <v>90.947109999999995</v>
      </c>
      <c r="CA545" s="14">
        <v>85.961539999999999</v>
      </c>
      <c r="CB545" s="14">
        <v>82.442310000000006</v>
      </c>
      <c r="CC545" s="14">
        <v>79.341350000000006</v>
      </c>
      <c r="CD545" s="14">
        <v>76.961539999999999</v>
      </c>
      <c r="CE545" s="14">
        <v>7354.6080000000002</v>
      </c>
      <c r="CF545" s="14">
        <v>7916.16</v>
      </c>
      <c r="CG545" s="14">
        <v>7039.0569999999998</v>
      </c>
      <c r="CH545" s="14">
        <v>6223.2569999999996</v>
      </c>
      <c r="CI545" s="14">
        <v>5591.2150000000001</v>
      </c>
      <c r="CJ545" s="14">
        <v>5694.9629999999997</v>
      </c>
      <c r="CK545" s="14">
        <v>5764.723</v>
      </c>
      <c r="CL545" s="14">
        <v>4483.5420000000004</v>
      </c>
      <c r="CM545" s="14">
        <v>6080.9639999999999</v>
      </c>
      <c r="CN545" s="14">
        <v>9774.7369999999992</v>
      </c>
      <c r="CO545" s="14">
        <v>13130.08</v>
      </c>
      <c r="CP545" s="14">
        <v>7910.415</v>
      </c>
      <c r="CQ545" s="14">
        <v>8244.14</v>
      </c>
      <c r="CR545" s="14">
        <v>8438.5720000000001</v>
      </c>
      <c r="CS545" s="14">
        <v>8691.3019999999997</v>
      </c>
      <c r="CT545" s="14">
        <v>9141.6299999999992</v>
      </c>
      <c r="CU545" s="14">
        <v>9518.9779999999992</v>
      </c>
      <c r="CV545" s="14">
        <v>9823.3369999999995</v>
      </c>
      <c r="CW545" s="14">
        <v>14132.61</v>
      </c>
      <c r="CX545" s="14">
        <v>35267.25</v>
      </c>
      <c r="CY545" s="14">
        <v>39545.01</v>
      </c>
      <c r="CZ545" s="14">
        <v>28956.1</v>
      </c>
      <c r="DA545" s="14">
        <v>16068.13</v>
      </c>
      <c r="DB545" s="14">
        <v>14429.74</v>
      </c>
      <c r="DC545" s="14">
        <v>7261.73</v>
      </c>
      <c r="DD545" s="14">
        <v>16</v>
      </c>
      <c r="DE545" s="14">
        <v>19</v>
      </c>
      <c r="DF545" s="27">
        <f t="shared" ca="1" si="8"/>
        <v>4277.8550000000032</v>
      </c>
      <c r="DG545" s="14">
        <v>0</v>
      </c>
      <c r="DH545" s="14"/>
      <c r="DI545" s="14"/>
      <c r="DJ545" s="14"/>
      <c r="DK545" s="14"/>
      <c r="DL545" s="14"/>
      <c r="DM545" s="14"/>
      <c r="DN545" s="14"/>
      <c r="DO545" s="14"/>
      <c r="DP545" s="14"/>
      <c r="DQ545" s="14"/>
      <c r="DR545" s="14"/>
      <c r="DS545" s="14"/>
      <c r="DT545" s="14"/>
      <c r="DU545" s="14"/>
      <c r="DV545" s="14"/>
      <c r="DW545" s="14"/>
      <c r="DX545" s="14"/>
      <c r="DY545" s="14"/>
      <c r="DZ545" s="14"/>
      <c r="EA545" s="14"/>
    </row>
    <row r="546" spans="1:131" x14ac:dyDescent="0.25">
      <c r="A546" s="14" t="s">
        <v>64</v>
      </c>
      <c r="B546" s="14" t="s">
        <v>63</v>
      </c>
      <c r="C546" s="14" t="s">
        <v>63</v>
      </c>
      <c r="D546" s="14" t="s">
        <v>108</v>
      </c>
      <c r="E546" s="14" t="s">
        <v>63</v>
      </c>
      <c r="F546" s="14" t="s">
        <v>63</v>
      </c>
      <c r="G546" s="14" t="s">
        <v>192</v>
      </c>
      <c r="H546" s="1">
        <v>42164</v>
      </c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/>
      <c r="BX546" s="14"/>
      <c r="BY546" s="14"/>
      <c r="BZ546" s="14"/>
      <c r="CA546" s="14"/>
      <c r="CB546" s="14"/>
      <c r="CC546" s="14"/>
      <c r="CD546" s="14"/>
      <c r="CE546" s="14"/>
      <c r="CF546" s="14"/>
      <c r="CG546" s="14"/>
      <c r="CH546" s="14"/>
      <c r="CI546" s="14"/>
      <c r="CJ546" s="14"/>
      <c r="CK546" s="14"/>
      <c r="CL546" s="14"/>
      <c r="CM546" s="14"/>
      <c r="CN546" s="14"/>
      <c r="CO546" s="14"/>
      <c r="CP546" s="14"/>
      <c r="CQ546" s="14"/>
      <c r="CR546" s="14"/>
      <c r="CS546" s="14"/>
      <c r="CT546" s="14"/>
      <c r="CU546" s="14"/>
      <c r="CV546" s="14"/>
      <c r="CW546" s="14"/>
      <c r="CX546" s="14"/>
      <c r="CY546" s="14"/>
      <c r="CZ546" s="14"/>
      <c r="DD546" s="14">
        <v>15</v>
      </c>
      <c r="DE546" s="14">
        <v>18</v>
      </c>
      <c r="DF546" s="27">
        <f t="shared" ca="1" si="8"/>
        <v>0</v>
      </c>
      <c r="DG546" s="14">
        <v>1</v>
      </c>
      <c r="DH546" s="14"/>
      <c r="DI546" s="14"/>
      <c r="DJ546" s="14"/>
      <c r="DK546" s="14"/>
      <c r="DL546" s="14"/>
      <c r="DM546" s="14"/>
      <c r="DN546" s="14"/>
      <c r="DO546" s="14"/>
      <c r="DP546" s="14"/>
      <c r="DQ546" s="14"/>
      <c r="DR546" s="14"/>
      <c r="DS546" s="14"/>
      <c r="DT546" s="14"/>
      <c r="DU546" s="14"/>
      <c r="DV546" s="14"/>
      <c r="DW546" s="14"/>
      <c r="DX546" s="14"/>
      <c r="DY546" s="14"/>
      <c r="DZ546" s="14"/>
      <c r="EA546" s="14"/>
    </row>
    <row r="547" spans="1:131" x14ac:dyDescent="0.25">
      <c r="A547" s="14" t="s">
        <v>64</v>
      </c>
      <c r="B547" s="14" t="s">
        <v>63</v>
      </c>
      <c r="C547" s="14" t="s">
        <v>63</v>
      </c>
      <c r="D547" s="14" t="s">
        <v>108</v>
      </c>
      <c r="E547" s="14" t="s">
        <v>63</v>
      </c>
      <c r="F547" s="14" t="s">
        <v>63</v>
      </c>
      <c r="G547" s="14" t="s">
        <v>192</v>
      </c>
      <c r="H547" s="1">
        <v>42164</v>
      </c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  <c r="BV547" s="14"/>
      <c r="BW547" s="14"/>
      <c r="BX547" s="14"/>
      <c r="BY547" s="14"/>
      <c r="BZ547" s="14"/>
      <c r="CA547" s="14"/>
      <c r="CB547" s="14"/>
      <c r="CC547" s="14"/>
      <c r="CD547" s="14"/>
      <c r="CE547" s="14"/>
      <c r="CF547" s="14"/>
      <c r="CG547" s="14"/>
      <c r="CH547" s="14"/>
      <c r="CI547" s="14"/>
      <c r="CJ547" s="14"/>
      <c r="CK547" s="14"/>
      <c r="CL547" s="14"/>
      <c r="CM547" s="14"/>
      <c r="CN547" s="14"/>
      <c r="CO547" s="14"/>
      <c r="CP547" s="14"/>
      <c r="CQ547" s="14"/>
      <c r="CR547" s="14"/>
      <c r="CS547" s="14"/>
      <c r="CT547" s="14"/>
      <c r="CU547" s="14"/>
      <c r="CV547" s="14"/>
      <c r="CW547" s="14"/>
      <c r="CX547" s="14"/>
      <c r="CY547" s="14"/>
      <c r="CZ547" s="14"/>
      <c r="DD547" s="14">
        <v>15</v>
      </c>
      <c r="DE547" s="14">
        <v>19</v>
      </c>
      <c r="DF547" s="27">
        <f t="shared" ca="1" si="8"/>
        <v>0</v>
      </c>
      <c r="DG547" s="14">
        <v>1</v>
      </c>
      <c r="DH547" s="14"/>
      <c r="DI547" s="14"/>
      <c r="DJ547" s="14"/>
      <c r="DK547" s="14"/>
      <c r="DL547" s="14"/>
      <c r="DM547" s="14"/>
      <c r="DN547" s="14"/>
      <c r="DO547" s="14"/>
      <c r="DP547" s="14"/>
      <c r="DQ547" s="14"/>
      <c r="DR547" s="14"/>
      <c r="DS547" s="14"/>
      <c r="DT547" s="14"/>
      <c r="DU547" s="14"/>
      <c r="DV547" s="14"/>
      <c r="DW547" s="14"/>
      <c r="DX547" s="14"/>
      <c r="DY547" s="14"/>
      <c r="DZ547" s="14"/>
      <c r="EA547" s="14"/>
    </row>
    <row r="548" spans="1:131" x14ac:dyDescent="0.25">
      <c r="A548" s="14" t="s">
        <v>64</v>
      </c>
      <c r="B548" s="14" t="s">
        <v>63</v>
      </c>
      <c r="C548" s="14" t="s">
        <v>63</v>
      </c>
      <c r="D548" s="14" t="s">
        <v>108</v>
      </c>
      <c r="E548" s="14" t="s">
        <v>63</v>
      </c>
      <c r="F548" s="14" t="s">
        <v>63</v>
      </c>
      <c r="G548" s="14" t="s">
        <v>192</v>
      </c>
      <c r="H548" s="1">
        <v>42164</v>
      </c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14"/>
      <c r="BY548" s="14"/>
      <c r="BZ548" s="14"/>
      <c r="CA548" s="14"/>
      <c r="CB548" s="14"/>
      <c r="CC548" s="14"/>
      <c r="CD548" s="14"/>
      <c r="CE548" s="14"/>
      <c r="CF548" s="14"/>
      <c r="CG548" s="14"/>
      <c r="CH548" s="14"/>
      <c r="CI548" s="14"/>
      <c r="CJ548" s="14"/>
      <c r="CK548" s="14"/>
      <c r="CL548" s="14"/>
      <c r="CM548" s="14"/>
      <c r="CN548" s="14"/>
      <c r="CO548" s="14"/>
      <c r="CP548" s="14"/>
      <c r="CQ548" s="14"/>
      <c r="CR548" s="14"/>
      <c r="CS548" s="14"/>
      <c r="CT548" s="14"/>
      <c r="CU548" s="14"/>
      <c r="CV548" s="14"/>
      <c r="CW548" s="14"/>
      <c r="CX548" s="14"/>
      <c r="CY548" s="14"/>
      <c r="CZ548" s="14"/>
      <c r="DD548" s="14">
        <v>16</v>
      </c>
      <c r="DE548" s="14">
        <v>19</v>
      </c>
      <c r="DF548" s="27">
        <f t="shared" ca="1" si="8"/>
        <v>0</v>
      </c>
      <c r="DG548" s="14">
        <v>1</v>
      </c>
      <c r="DH548" s="14"/>
      <c r="DI548" s="14"/>
      <c r="DJ548" s="14"/>
      <c r="DK548" s="14"/>
      <c r="DL548" s="14"/>
      <c r="DM548" s="14"/>
      <c r="DN548" s="14"/>
      <c r="DO548" s="14"/>
      <c r="DP548" s="14"/>
      <c r="DQ548" s="14"/>
      <c r="DR548" s="14"/>
      <c r="DS548" s="14"/>
      <c r="DT548" s="14"/>
      <c r="DU548" s="14"/>
      <c r="DV548" s="14"/>
      <c r="DW548" s="14"/>
      <c r="DX548" s="14"/>
      <c r="DY548" s="14"/>
      <c r="DZ548" s="14"/>
      <c r="EA548" s="14"/>
    </row>
    <row r="549" spans="1:131" x14ac:dyDescent="0.25">
      <c r="A549" s="14" t="s">
        <v>64</v>
      </c>
      <c r="B549" s="14" t="s">
        <v>63</v>
      </c>
      <c r="C549" s="14" t="s">
        <v>63</v>
      </c>
      <c r="D549" s="14" t="s">
        <v>108</v>
      </c>
      <c r="E549" s="14" t="s">
        <v>63</v>
      </c>
      <c r="F549" s="14" t="s">
        <v>63</v>
      </c>
      <c r="G549" s="14" t="s">
        <v>192</v>
      </c>
      <c r="H549" s="1">
        <v>42167</v>
      </c>
      <c r="I549" s="14">
        <v>7125.5829999999996</v>
      </c>
      <c r="J549" s="14">
        <v>6819.38</v>
      </c>
      <c r="K549" s="14">
        <v>6667.44</v>
      </c>
      <c r="L549" s="14">
        <v>6825.7150000000001</v>
      </c>
      <c r="M549" s="14">
        <v>7575.19</v>
      </c>
      <c r="N549" s="14">
        <v>8146.424</v>
      </c>
      <c r="O549" s="14">
        <v>11965.17</v>
      </c>
      <c r="P549" s="14">
        <v>13136.95</v>
      </c>
      <c r="Q549" s="14">
        <v>14747.86</v>
      </c>
      <c r="R549" s="14">
        <v>16184.32</v>
      </c>
      <c r="S549" s="14">
        <v>20122.150000000001</v>
      </c>
      <c r="T549" s="14">
        <v>21856.87</v>
      </c>
      <c r="U549" s="14">
        <v>22801.040000000001</v>
      </c>
      <c r="V549" s="14">
        <v>24107.72</v>
      </c>
      <c r="W549" s="14">
        <v>24702.83</v>
      </c>
      <c r="X549" s="14">
        <v>21083.439999999999</v>
      </c>
      <c r="Y549" s="14">
        <v>19886.39</v>
      </c>
      <c r="Z549" s="14">
        <v>20060.490000000002</v>
      </c>
      <c r="AA549" s="14">
        <v>19886.04</v>
      </c>
      <c r="AB549" s="14">
        <v>22433.03</v>
      </c>
      <c r="AC549" s="14">
        <v>22357.49</v>
      </c>
      <c r="AD549" s="14">
        <v>17830.29</v>
      </c>
      <c r="AE549" s="14">
        <v>9868.0660000000007</v>
      </c>
      <c r="AF549" s="14">
        <v>8540.768</v>
      </c>
      <c r="AG549" s="14">
        <v>20229.09</v>
      </c>
      <c r="AH549" s="14">
        <v>7214.3959999999997</v>
      </c>
      <c r="AI549" s="14">
        <v>6907.11</v>
      </c>
      <c r="AJ549" s="14">
        <v>6743.3580000000002</v>
      </c>
      <c r="AK549" s="14">
        <v>6924.933</v>
      </c>
      <c r="AL549" s="14">
        <v>7733.2330000000002</v>
      </c>
      <c r="AM549" s="14">
        <v>8213.4230000000007</v>
      </c>
      <c r="AN549" s="14">
        <v>11910.03</v>
      </c>
      <c r="AO549" s="14">
        <v>12936.06</v>
      </c>
      <c r="AP549" s="14">
        <v>14580.86</v>
      </c>
      <c r="AQ549" s="14">
        <v>16197.17</v>
      </c>
      <c r="AR549" s="14">
        <v>20054.13</v>
      </c>
      <c r="AS549" s="14">
        <v>21757.83</v>
      </c>
      <c r="AT549" s="14">
        <v>22782.35</v>
      </c>
      <c r="AU549" s="14">
        <v>23615.45</v>
      </c>
      <c r="AV549" s="14">
        <v>24714.1</v>
      </c>
      <c r="AW549" s="14">
        <v>25546.38</v>
      </c>
      <c r="AX549" s="14">
        <v>24509.23</v>
      </c>
      <c r="AY549" s="14">
        <v>24514.39</v>
      </c>
      <c r="AZ549" s="14">
        <v>23881.09</v>
      </c>
      <c r="BA549" s="14">
        <v>22706.86</v>
      </c>
      <c r="BB549" s="14">
        <v>21892.61</v>
      </c>
      <c r="BC549" s="14">
        <v>17524.099999999999</v>
      </c>
      <c r="BD549" s="14">
        <v>9618.0640000000003</v>
      </c>
      <c r="BE549" s="14">
        <v>8403.7569999999996</v>
      </c>
      <c r="BF549" s="14">
        <v>24592.1</v>
      </c>
      <c r="BG549" s="14">
        <v>70.351849999999999</v>
      </c>
      <c r="BH549" s="14">
        <v>69.120369999999994</v>
      </c>
      <c r="BI549" s="14">
        <v>67.328699999999998</v>
      </c>
      <c r="BJ549" s="14">
        <v>65.93056</v>
      </c>
      <c r="BK549" s="14">
        <v>65.074070000000006</v>
      </c>
      <c r="BL549" s="14">
        <v>64.407409999999999</v>
      </c>
      <c r="BM549" s="14">
        <v>65.032409999999999</v>
      </c>
      <c r="BN549" s="14">
        <v>67.962959999999995</v>
      </c>
      <c r="BO549" s="14">
        <v>71.796300000000002</v>
      </c>
      <c r="BP549" s="14">
        <v>75.796300000000002</v>
      </c>
      <c r="BQ549" s="14">
        <v>79.666659999999993</v>
      </c>
      <c r="BR549" s="14">
        <v>83.458340000000007</v>
      </c>
      <c r="BS549" s="14">
        <v>86.708340000000007</v>
      </c>
      <c r="BT549" s="14">
        <v>88.814809999999994</v>
      </c>
      <c r="BU549" s="14">
        <v>90.578699999999998</v>
      </c>
      <c r="BV549" s="14">
        <v>91.787040000000005</v>
      </c>
      <c r="BW549" s="14">
        <v>92.18056</v>
      </c>
      <c r="BX549" s="14">
        <v>91.55556</v>
      </c>
      <c r="BY549" s="14">
        <v>89.527780000000007</v>
      </c>
      <c r="BZ549" s="14">
        <v>85.898150000000001</v>
      </c>
      <c r="CA549" s="14">
        <v>80.620369999999994</v>
      </c>
      <c r="CB549" s="14">
        <v>77.726849999999999</v>
      </c>
      <c r="CC549" s="14">
        <v>75.384259999999998</v>
      </c>
      <c r="CD549" s="14">
        <v>73.962959999999995</v>
      </c>
      <c r="CE549" s="14">
        <v>6761.2290000000003</v>
      </c>
      <c r="CF549" s="14">
        <v>6728.4160000000002</v>
      </c>
      <c r="CG549" s="14">
        <v>6492.6149999999998</v>
      </c>
      <c r="CH549" s="14">
        <v>5797.5209999999997</v>
      </c>
      <c r="CI549" s="14">
        <v>4875.16</v>
      </c>
      <c r="CJ549" s="14">
        <v>4884.6469999999999</v>
      </c>
      <c r="CK549" s="14">
        <v>5092.3680000000004</v>
      </c>
      <c r="CL549" s="14">
        <v>4273.66</v>
      </c>
      <c r="CM549" s="14">
        <v>4380.2349999999997</v>
      </c>
      <c r="CN549" s="14">
        <v>7178.1809999999996</v>
      </c>
      <c r="CO549" s="14">
        <v>10012.39</v>
      </c>
      <c r="CP549" s="14">
        <v>6916.1610000000001</v>
      </c>
      <c r="CQ549" s="14">
        <v>7631.4970000000003</v>
      </c>
      <c r="CR549" s="14">
        <v>8221.3970000000008</v>
      </c>
      <c r="CS549" s="14">
        <v>8461.8029999999999</v>
      </c>
      <c r="CT549" s="14">
        <v>8694.152</v>
      </c>
      <c r="CU549" s="14">
        <v>8191.1580000000004</v>
      </c>
      <c r="CV549" s="14">
        <v>8013.1760000000004</v>
      </c>
      <c r="CW549" s="14">
        <v>8811.4089999999997</v>
      </c>
      <c r="CX549" s="14">
        <v>16832.02</v>
      </c>
      <c r="CY549" s="14">
        <v>19936.34</v>
      </c>
      <c r="CZ549" s="14">
        <v>16241.38</v>
      </c>
      <c r="DA549" s="14">
        <v>9303.5040000000008</v>
      </c>
      <c r="DB549" s="14">
        <v>9729.1669999999995</v>
      </c>
      <c r="DC549" s="14">
        <v>5851.4889999999996</v>
      </c>
      <c r="DD549" s="14">
        <v>16</v>
      </c>
      <c r="DE549" s="14">
        <v>19</v>
      </c>
      <c r="DF549" s="27">
        <f t="shared" ca="1" si="8"/>
        <v>4591.934999999994</v>
      </c>
      <c r="DG549" s="14">
        <v>0</v>
      </c>
      <c r="DH549" s="14"/>
      <c r="DI549" s="14"/>
      <c r="DJ549" s="14"/>
      <c r="DK549" s="14"/>
      <c r="DL549" s="14"/>
      <c r="DM549" s="14"/>
      <c r="DN549" s="14"/>
      <c r="DO549" s="14"/>
      <c r="DP549" s="14"/>
      <c r="DQ549" s="14"/>
      <c r="DR549" s="14"/>
      <c r="DS549" s="14"/>
      <c r="DT549" s="14"/>
      <c r="DU549" s="14"/>
      <c r="DV549" s="14"/>
      <c r="DW549" s="14"/>
      <c r="DX549" s="14"/>
      <c r="DY549" s="14"/>
      <c r="DZ549" s="14"/>
      <c r="EA549" s="14"/>
    </row>
    <row r="550" spans="1:131" x14ac:dyDescent="0.25">
      <c r="A550" s="14" t="s">
        <v>64</v>
      </c>
      <c r="B550" s="14" t="s">
        <v>63</v>
      </c>
      <c r="C550" s="14" t="s">
        <v>63</v>
      </c>
      <c r="D550" s="14" t="s">
        <v>108</v>
      </c>
      <c r="E550" s="14" t="s">
        <v>63</v>
      </c>
      <c r="F550" s="14" t="s">
        <v>63</v>
      </c>
      <c r="G550" s="14" t="s">
        <v>192</v>
      </c>
      <c r="H550" s="1">
        <v>42180</v>
      </c>
      <c r="I550" s="14">
        <v>7633.759</v>
      </c>
      <c r="J550" s="14">
        <v>7410.0339999999997</v>
      </c>
      <c r="K550" s="14">
        <v>7247.2730000000001</v>
      </c>
      <c r="L550" s="14">
        <v>7269.4660000000003</v>
      </c>
      <c r="M550" s="14">
        <v>8129.5439999999999</v>
      </c>
      <c r="N550" s="14">
        <v>8492.9230000000007</v>
      </c>
      <c r="O550" s="14">
        <v>11813.58</v>
      </c>
      <c r="P550" s="14">
        <v>13410.99</v>
      </c>
      <c r="Q550" s="14">
        <v>15567.31</v>
      </c>
      <c r="R550" s="14">
        <v>16900.07</v>
      </c>
      <c r="S550" s="14">
        <v>21173.38</v>
      </c>
      <c r="T550" s="14">
        <v>22385.71</v>
      </c>
      <c r="U550" s="14">
        <v>23357.15</v>
      </c>
      <c r="V550" s="14">
        <v>24393.35</v>
      </c>
      <c r="W550" s="14">
        <v>24771.97</v>
      </c>
      <c r="X550" s="14">
        <v>20417.740000000002</v>
      </c>
      <c r="Y550" s="14">
        <v>20947.82</v>
      </c>
      <c r="Z550" s="14">
        <v>20729.47</v>
      </c>
      <c r="AA550" s="14">
        <v>20433.580000000002</v>
      </c>
      <c r="AB550" s="14">
        <v>22850.76</v>
      </c>
      <c r="AC550" s="14">
        <v>22368.07</v>
      </c>
      <c r="AD550" s="14">
        <v>18186.48</v>
      </c>
      <c r="AE550" s="14">
        <v>10618.15</v>
      </c>
      <c r="AF550" s="14">
        <v>9498.3230000000003</v>
      </c>
      <c r="AG550" s="14">
        <v>20632.150000000001</v>
      </c>
      <c r="AH550" s="14">
        <v>7662.7470000000003</v>
      </c>
      <c r="AI550" s="14">
        <v>7444.0910000000003</v>
      </c>
      <c r="AJ550" s="14">
        <v>7279.0829999999996</v>
      </c>
      <c r="AK550" s="14">
        <v>7304.7150000000001</v>
      </c>
      <c r="AL550" s="14">
        <v>8152.7280000000001</v>
      </c>
      <c r="AM550" s="14">
        <v>8545.7639999999992</v>
      </c>
      <c r="AN550" s="14">
        <v>11805.59</v>
      </c>
      <c r="AO550" s="14">
        <v>13267.2</v>
      </c>
      <c r="AP550" s="14">
        <v>15432.06</v>
      </c>
      <c r="AQ550" s="14">
        <v>16879.990000000002</v>
      </c>
      <c r="AR550" s="14">
        <v>21081.599999999999</v>
      </c>
      <c r="AS550" s="14">
        <v>22302.81</v>
      </c>
      <c r="AT550" s="14">
        <v>23360.35</v>
      </c>
      <c r="AU550" s="14">
        <v>23964.31</v>
      </c>
      <c r="AV550" s="14">
        <v>24866.36</v>
      </c>
      <c r="AW550" s="14">
        <v>24770.62</v>
      </c>
      <c r="AX550" s="14">
        <v>25221.79</v>
      </c>
      <c r="AY550" s="14">
        <v>24875.7</v>
      </c>
      <c r="AZ550" s="14">
        <v>24210.61</v>
      </c>
      <c r="BA550" s="14">
        <v>23152.43</v>
      </c>
      <c r="BB550" s="14">
        <v>21953.05</v>
      </c>
      <c r="BC550" s="14">
        <v>17873.84</v>
      </c>
      <c r="BD550" s="14">
        <v>10335.33</v>
      </c>
      <c r="BE550" s="14">
        <v>9298.9189999999999</v>
      </c>
      <c r="BF550" s="14">
        <v>24724.04</v>
      </c>
      <c r="BG550" s="14">
        <v>70.296300000000002</v>
      </c>
      <c r="BH550" s="14">
        <v>69.310190000000006</v>
      </c>
      <c r="BI550" s="14">
        <v>68.171300000000002</v>
      </c>
      <c r="BJ550" s="14">
        <v>66.638890000000004</v>
      </c>
      <c r="BK550" s="14">
        <v>65.564809999999994</v>
      </c>
      <c r="BL550" s="14">
        <v>65.050929999999994</v>
      </c>
      <c r="BM550" s="14">
        <v>65.375</v>
      </c>
      <c r="BN550" s="14">
        <v>68.958340000000007</v>
      </c>
      <c r="BO550" s="14">
        <v>73.43056</v>
      </c>
      <c r="BP550" s="14">
        <v>77.574070000000006</v>
      </c>
      <c r="BQ550" s="14">
        <v>81.277780000000007</v>
      </c>
      <c r="BR550" s="14">
        <v>84.550929999999994</v>
      </c>
      <c r="BS550" s="14">
        <v>87.810190000000006</v>
      </c>
      <c r="BT550" s="14">
        <v>90.291659999999993</v>
      </c>
      <c r="BU550" s="14">
        <v>91.935190000000006</v>
      </c>
      <c r="BV550" s="14">
        <v>92.888890000000004</v>
      </c>
      <c r="BW550" s="14">
        <v>92.833340000000007</v>
      </c>
      <c r="BX550" s="14">
        <v>92.009259999999998</v>
      </c>
      <c r="BY550" s="14">
        <v>90.347219999999993</v>
      </c>
      <c r="BZ550" s="14">
        <v>87.046300000000002</v>
      </c>
      <c r="CA550" s="14">
        <v>82.259259999999998</v>
      </c>
      <c r="CB550" s="14">
        <v>79.337959999999995</v>
      </c>
      <c r="CC550" s="14">
        <v>77</v>
      </c>
      <c r="CD550" s="14">
        <v>75.490740000000002</v>
      </c>
      <c r="CE550" s="14">
        <v>5436.9340000000002</v>
      </c>
      <c r="CF550" s="14">
        <v>5707.6390000000001</v>
      </c>
      <c r="CG550" s="14">
        <v>5414.0010000000002</v>
      </c>
      <c r="CH550" s="14">
        <v>5252.5929999999998</v>
      </c>
      <c r="CI550" s="14">
        <v>4456.2790000000005</v>
      </c>
      <c r="CJ550" s="14">
        <v>4594.7259999999997</v>
      </c>
      <c r="CK550" s="14">
        <v>4474.152</v>
      </c>
      <c r="CL550" s="14">
        <v>3391.7179999999998</v>
      </c>
      <c r="CM550" s="14">
        <v>4210.7</v>
      </c>
      <c r="CN550" s="14">
        <v>7055.1750000000002</v>
      </c>
      <c r="CO550" s="14">
        <v>9925.2569999999996</v>
      </c>
      <c r="CP550" s="14">
        <v>5941.009</v>
      </c>
      <c r="CQ550" s="14">
        <v>6087.5860000000002</v>
      </c>
      <c r="CR550" s="14">
        <v>6092.8869999999997</v>
      </c>
      <c r="CS550" s="14">
        <v>6314.0079999999998</v>
      </c>
      <c r="CT550" s="14">
        <v>6693.4790000000003</v>
      </c>
      <c r="CU550" s="14">
        <v>6436.8149999999996</v>
      </c>
      <c r="CV550" s="14">
        <v>6496.31</v>
      </c>
      <c r="CW550" s="14">
        <v>8118.3530000000001</v>
      </c>
      <c r="CX550" s="14">
        <v>17652.189999999999</v>
      </c>
      <c r="CY550" s="14">
        <v>20388.45</v>
      </c>
      <c r="CZ550" s="14">
        <v>15669.88</v>
      </c>
      <c r="DA550" s="14">
        <v>7787.0379999999996</v>
      </c>
      <c r="DB550" s="14">
        <v>7665.38</v>
      </c>
      <c r="DC550" s="14">
        <v>4800.8329999999996</v>
      </c>
      <c r="DD550" s="14">
        <v>16</v>
      </c>
      <c r="DE550" s="14">
        <v>19</v>
      </c>
      <c r="DF550" s="27">
        <f t="shared" ca="1" si="8"/>
        <v>4301.4649999999965</v>
      </c>
      <c r="DG550" s="14">
        <v>0</v>
      </c>
      <c r="DH550" s="14"/>
      <c r="DI550" s="14"/>
      <c r="DJ550" s="14"/>
      <c r="DK550" s="14"/>
      <c r="DL550" s="14"/>
      <c r="DM550" s="14"/>
      <c r="DN550" s="14"/>
      <c r="DO550" s="14"/>
      <c r="DP550" s="14"/>
      <c r="DQ550" s="14"/>
      <c r="DR550" s="14"/>
      <c r="DS550" s="14"/>
      <c r="DT550" s="14"/>
      <c r="DU550" s="14"/>
      <c r="DV550" s="14"/>
      <c r="DW550" s="14"/>
      <c r="DX550" s="14"/>
      <c r="DY550" s="14"/>
      <c r="DZ550" s="14"/>
      <c r="EA550" s="14"/>
    </row>
    <row r="551" spans="1:131" x14ac:dyDescent="0.25">
      <c r="A551" s="14" t="s">
        <v>64</v>
      </c>
      <c r="B551" s="14" t="s">
        <v>63</v>
      </c>
      <c r="C551" s="14" t="s">
        <v>63</v>
      </c>
      <c r="D551" s="14" t="s">
        <v>108</v>
      </c>
      <c r="E551" s="14" t="s">
        <v>63</v>
      </c>
      <c r="F551" s="14" t="s">
        <v>63</v>
      </c>
      <c r="G551" s="14" t="s">
        <v>192</v>
      </c>
      <c r="H551" s="1">
        <v>42181</v>
      </c>
      <c r="I551" s="14">
        <v>8782.2710000000006</v>
      </c>
      <c r="J551" s="14">
        <v>8346.0720000000001</v>
      </c>
      <c r="K551" s="14">
        <v>8183.9709999999995</v>
      </c>
      <c r="L551" s="14">
        <v>8115.5720000000001</v>
      </c>
      <c r="M551" s="14">
        <v>8901.0869999999995</v>
      </c>
      <c r="N551" s="14">
        <v>9355.8420000000006</v>
      </c>
      <c r="O551" s="14">
        <v>13076.5</v>
      </c>
      <c r="P551" s="14">
        <v>14773.64</v>
      </c>
      <c r="Q551" s="14">
        <v>17186.88</v>
      </c>
      <c r="R551" s="14">
        <v>18652.75</v>
      </c>
      <c r="S551" s="14">
        <v>22571.58</v>
      </c>
      <c r="T551" s="14">
        <v>23700.39</v>
      </c>
      <c r="U551" s="14">
        <v>24326.9</v>
      </c>
      <c r="V551" s="14">
        <v>25671.99</v>
      </c>
      <c r="W551" s="14">
        <v>25697.95</v>
      </c>
      <c r="X551" s="14">
        <v>21416.51</v>
      </c>
      <c r="Y551" s="14">
        <v>21820.53</v>
      </c>
      <c r="Z551" s="14">
        <v>21410.03</v>
      </c>
      <c r="AA551" s="14">
        <v>20956.04</v>
      </c>
      <c r="AB551" s="14">
        <v>23161.5</v>
      </c>
      <c r="AC551" s="14">
        <v>23047.200000000001</v>
      </c>
      <c r="AD551" s="14">
        <v>18432.169999999998</v>
      </c>
      <c r="AE551" s="14">
        <v>10765.24</v>
      </c>
      <c r="AF551" s="14">
        <v>9354.7180000000008</v>
      </c>
      <c r="AG551" s="14">
        <v>21400.78</v>
      </c>
      <c r="AH551" s="14">
        <v>8860.8449999999993</v>
      </c>
      <c r="AI551" s="14">
        <v>8441.1540000000005</v>
      </c>
      <c r="AJ551" s="14">
        <v>8265.4609999999993</v>
      </c>
      <c r="AK551" s="14">
        <v>8173.2650000000003</v>
      </c>
      <c r="AL551" s="14">
        <v>8953.4230000000007</v>
      </c>
      <c r="AM551" s="14">
        <v>9450.768</v>
      </c>
      <c r="AN551" s="14">
        <v>13072.65</v>
      </c>
      <c r="AO551" s="14">
        <v>14663.52</v>
      </c>
      <c r="AP551" s="14">
        <v>16910.8</v>
      </c>
      <c r="AQ551" s="14">
        <v>18613.439999999999</v>
      </c>
      <c r="AR551" s="14">
        <v>22352.880000000001</v>
      </c>
      <c r="AS551" s="14">
        <v>23602.77</v>
      </c>
      <c r="AT551" s="14">
        <v>24357.74</v>
      </c>
      <c r="AU551" s="14">
        <v>25189.65</v>
      </c>
      <c r="AV551" s="14">
        <v>25613.48</v>
      </c>
      <c r="AW551" s="14">
        <v>25740.71</v>
      </c>
      <c r="AX551" s="14">
        <v>26131.27</v>
      </c>
      <c r="AY551" s="14">
        <v>25695.5</v>
      </c>
      <c r="AZ551" s="14">
        <v>24907.31</v>
      </c>
      <c r="BA551" s="14">
        <v>23646.63</v>
      </c>
      <c r="BB551" s="14">
        <v>22715.19</v>
      </c>
      <c r="BC551" s="14">
        <v>18246.310000000001</v>
      </c>
      <c r="BD551" s="14">
        <v>10506.43</v>
      </c>
      <c r="BE551" s="14">
        <v>9142.2119999999995</v>
      </c>
      <c r="BF551" s="14">
        <v>25607.64</v>
      </c>
      <c r="BG551" s="14">
        <v>74.324330000000003</v>
      </c>
      <c r="BH551" s="14">
        <v>72.369370000000004</v>
      </c>
      <c r="BI551" s="14">
        <v>70.409909999999996</v>
      </c>
      <c r="BJ551" s="14">
        <v>69</v>
      </c>
      <c r="BK551" s="14">
        <v>67.959460000000007</v>
      </c>
      <c r="BL551" s="14">
        <v>67.085589999999996</v>
      </c>
      <c r="BM551" s="14">
        <v>67.297290000000004</v>
      </c>
      <c r="BN551" s="14">
        <v>70.040539999999993</v>
      </c>
      <c r="BO551" s="14">
        <v>73.774770000000004</v>
      </c>
      <c r="BP551" s="14">
        <v>77.963970000000003</v>
      </c>
      <c r="BQ551" s="14">
        <v>81.355860000000007</v>
      </c>
      <c r="BR551" s="14">
        <v>84.518020000000007</v>
      </c>
      <c r="BS551" s="14">
        <v>87.135130000000004</v>
      </c>
      <c r="BT551" s="14">
        <v>89.409909999999996</v>
      </c>
      <c r="BU551" s="14">
        <v>90.869370000000004</v>
      </c>
      <c r="BV551" s="14">
        <v>91.193700000000007</v>
      </c>
      <c r="BW551" s="14">
        <v>90.378380000000007</v>
      </c>
      <c r="BX551" s="14">
        <v>89.009010000000004</v>
      </c>
      <c r="BY551" s="14">
        <v>86.725229999999996</v>
      </c>
      <c r="BZ551" s="14">
        <v>83.44144</v>
      </c>
      <c r="CA551" s="14">
        <v>79.225229999999996</v>
      </c>
      <c r="CB551" s="14">
        <v>75.621619999999993</v>
      </c>
      <c r="CC551" s="14">
        <v>73.468469999999996</v>
      </c>
      <c r="CD551" s="14">
        <v>71.86036</v>
      </c>
      <c r="CE551" s="14">
        <v>7140.6909999999998</v>
      </c>
      <c r="CF551" s="14">
        <v>7661.6629999999996</v>
      </c>
      <c r="CG551" s="14">
        <v>6746.6090000000004</v>
      </c>
      <c r="CH551" s="14">
        <v>5940.8389999999999</v>
      </c>
      <c r="CI551" s="14">
        <v>5067.3130000000001</v>
      </c>
      <c r="CJ551" s="14">
        <v>5424.0959999999995</v>
      </c>
      <c r="CK551" s="14">
        <v>5733.2309999999998</v>
      </c>
      <c r="CL551" s="14">
        <v>4430.2359999999999</v>
      </c>
      <c r="CM551" s="14">
        <v>9510.7749999999996</v>
      </c>
      <c r="CN551" s="14">
        <v>13264.52</v>
      </c>
      <c r="CO551" s="14">
        <v>16018.46</v>
      </c>
      <c r="CP551" s="14">
        <v>8911.68</v>
      </c>
      <c r="CQ551" s="14">
        <v>9385.0619999999999</v>
      </c>
      <c r="CR551" s="14">
        <v>9411.15</v>
      </c>
      <c r="CS551" s="14">
        <v>8463.3909999999996</v>
      </c>
      <c r="CT551" s="14">
        <v>8878.0349999999999</v>
      </c>
      <c r="CU551" s="14">
        <v>9814.8349999999991</v>
      </c>
      <c r="CV551" s="14">
        <v>10529.16</v>
      </c>
      <c r="CW551" s="14">
        <v>12777.21</v>
      </c>
      <c r="CX551" s="14">
        <v>25373.58</v>
      </c>
      <c r="CY551" s="14">
        <v>29713.88</v>
      </c>
      <c r="CZ551" s="14">
        <v>20776.59</v>
      </c>
      <c r="DA551" s="14">
        <v>10321.030000000001</v>
      </c>
      <c r="DB551" s="14">
        <v>9743.9330000000009</v>
      </c>
      <c r="DC551" s="14">
        <v>7116.9009999999998</v>
      </c>
      <c r="DD551" s="14">
        <v>16</v>
      </c>
      <c r="DE551" s="14">
        <v>19</v>
      </c>
      <c r="DF551" s="27">
        <f t="shared" ca="1" si="8"/>
        <v>4394.4625000000051</v>
      </c>
      <c r="DG551" s="14">
        <v>0</v>
      </c>
      <c r="DH551" s="14"/>
      <c r="DI551" s="14"/>
      <c r="DJ551" s="14"/>
      <c r="DK551" s="14"/>
      <c r="DL551" s="14"/>
      <c r="DM551" s="14"/>
      <c r="DN551" s="14"/>
      <c r="DO551" s="14"/>
      <c r="DP551" s="14"/>
      <c r="DQ551" s="14"/>
      <c r="DR551" s="14"/>
      <c r="DS551" s="14"/>
      <c r="DT551" s="14"/>
      <c r="DU551" s="14"/>
      <c r="DV551" s="14"/>
      <c r="DW551" s="14"/>
      <c r="DX551" s="14"/>
      <c r="DY551" s="14"/>
      <c r="DZ551" s="14"/>
      <c r="EA551" s="14"/>
    </row>
    <row r="552" spans="1:131" x14ac:dyDescent="0.25">
      <c r="A552" s="14" t="s">
        <v>64</v>
      </c>
      <c r="B552" s="14" t="s">
        <v>63</v>
      </c>
      <c r="C552" s="14" t="s">
        <v>63</v>
      </c>
      <c r="D552" s="14" t="s">
        <v>108</v>
      </c>
      <c r="E552" s="14" t="s">
        <v>63</v>
      </c>
      <c r="F552" s="14" t="s">
        <v>63</v>
      </c>
      <c r="G552" s="14" t="s">
        <v>192</v>
      </c>
      <c r="H552" s="1">
        <v>42185</v>
      </c>
      <c r="I552" s="14">
        <v>7816.933</v>
      </c>
      <c r="J552" s="14">
        <v>7400.5479999999998</v>
      </c>
      <c r="K552" s="14">
        <v>7108.4849999999997</v>
      </c>
      <c r="L552" s="14">
        <v>7316.8050000000003</v>
      </c>
      <c r="M552" s="14">
        <v>8310.6360000000004</v>
      </c>
      <c r="N552" s="14">
        <v>8748.4050000000007</v>
      </c>
      <c r="O552" s="14">
        <v>12312.83</v>
      </c>
      <c r="P552" s="14">
        <v>14067.93</v>
      </c>
      <c r="Q552" s="14">
        <v>16174.53</v>
      </c>
      <c r="R552" s="14">
        <v>17947.09</v>
      </c>
      <c r="S552" s="14">
        <v>22501.69</v>
      </c>
      <c r="T552" s="14">
        <v>23842.98</v>
      </c>
      <c r="U552" s="14">
        <v>24700.65</v>
      </c>
      <c r="V552" s="14">
        <v>26011.17</v>
      </c>
      <c r="W552" s="14">
        <v>26209.41</v>
      </c>
      <c r="X552" s="14">
        <v>22202.53</v>
      </c>
      <c r="Y552" s="14">
        <v>22632.45</v>
      </c>
      <c r="Z552" s="14">
        <v>22550.02</v>
      </c>
      <c r="AA552" s="14">
        <v>22373.43</v>
      </c>
      <c r="AB552" s="14">
        <v>24390.44</v>
      </c>
      <c r="AC552" s="14">
        <v>23054.94</v>
      </c>
      <c r="AD552" s="14">
        <v>18515.849999999999</v>
      </c>
      <c r="AE552" s="14">
        <v>10934.66</v>
      </c>
      <c r="AF552" s="14">
        <v>9617.35</v>
      </c>
      <c r="AG552" s="14">
        <v>22439.61</v>
      </c>
      <c r="AH552" s="14">
        <v>7840.1490000000003</v>
      </c>
      <c r="AI552" s="14">
        <v>7428.84</v>
      </c>
      <c r="AJ552" s="14">
        <v>7118.3639999999996</v>
      </c>
      <c r="AK552" s="14">
        <v>7312.375</v>
      </c>
      <c r="AL552" s="14">
        <v>8313.69</v>
      </c>
      <c r="AM552" s="14">
        <v>8815.518</v>
      </c>
      <c r="AN552" s="14">
        <v>12409.94</v>
      </c>
      <c r="AO552" s="14">
        <v>13964.04</v>
      </c>
      <c r="AP552" s="14">
        <v>16039.31</v>
      </c>
      <c r="AQ552" s="14">
        <v>17825.46</v>
      </c>
      <c r="AR552" s="14">
        <v>22399.53</v>
      </c>
      <c r="AS552" s="14">
        <v>23681.53</v>
      </c>
      <c r="AT552" s="14">
        <v>24773.57</v>
      </c>
      <c r="AU552" s="14">
        <v>25620.66</v>
      </c>
      <c r="AV552" s="14">
        <v>26500.07</v>
      </c>
      <c r="AW552" s="14">
        <v>26935.38</v>
      </c>
      <c r="AX552" s="14">
        <v>27254.67</v>
      </c>
      <c r="AY552" s="14">
        <v>27162.3</v>
      </c>
      <c r="AZ552" s="14">
        <v>26516.05</v>
      </c>
      <c r="BA552" s="14">
        <v>24645.84</v>
      </c>
      <c r="BB552" s="14">
        <v>22399</v>
      </c>
      <c r="BC552" s="14">
        <v>17993.939999999999</v>
      </c>
      <c r="BD552" s="14">
        <v>10559.09</v>
      </c>
      <c r="BE552" s="14">
        <v>9320.6149999999998</v>
      </c>
      <c r="BF552" s="14">
        <v>26916.54</v>
      </c>
      <c r="BG552" s="14">
        <v>71.593459999999993</v>
      </c>
      <c r="BH552" s="14">
        <v>70.38785</v>
      </c>
      <c r="BI552" s="14">
        <v>69.429910000000007</v>
      </c>
      <c r="BJ552" s="14">
        <v>67.897189999999995</v>
      </c>
      <c r="BK552" s="14">
        <v>66.901870000000002</v>
      </c>
      <c r="BL552" s="14">
        <v>66.168220000000005</v>
      </c>
      <c r="BM552" s="14">
        <v>66.719629999999995</v>
      </c>
      <c r="BN552" s="14">
        <v>69.785049999999998</v>
      </c>
      <c r="BO552" s="14">
        <v>74.331779999999995</v>
      </c>
      <c r="BP552" s="14">
        <v>78.719629999999995</v>
      </c>
      <c r="BQ552" s="14">
        <v>82.995329999999996</v>
      </c>
      <c r="BR552" s="14">
        <v>86.850459999999998</v>
      </c>
      <c r="BS552" s="14">
        <v>90.514020000000002</v>
      </c>
      <c r="BT552" s="14">
        <v>93.210279999999997</v>
      </c>
      <c r="BU552" s="14">
        <v>95.38785</v>
      </c>
      <c r="BV552" s="14">
        <v>96.668220000000005</v>
      </c>
      <c r="BW552" s="14">
        <v>96.789720000000003</v>
      </c>
      <c r="BX552" s="14">
        <v>96.065420000000003</v>
      </c>
      <c r="BY552" s="14">
        <v>93.962620000000001</v>
      </c>
      <c r="BZ552" s="14">
        <v>90.696259999999995</v>
      </c>
      <c r="CA552" s="14">
        <v>86.102810000000005</v>
      </c>
      <c r="CB552" s="14">
        <v>82.724299999999999</v>
      </c>
      <c r="CC552" s="14">
        <v>80.401870000000002</v>
      </c>
      <c r="CD552" s="14">
        <v>78.766360000000006</v>
      </c>
      <c r="CE552" s="14">
        <v>7927.2439999999997</v>
      </c>
      <c r="CF552" s="14">
        <v>8144.38</v>
      </c>
      <c r="CG552" s="14">
        <v>7429.6170000000002</v>
      </c>
      <c r="CH552" s="14">
        <v>6683.0280000000002</v>
      </c>
      <c r="CI552" s="14">
        <v>5851.65</v>
      </c>
      <c r="CJ552" s="14">
        <v>5999.4470000000001</v>
      </c>
      <c r="CK552" s="14">
        <v>6186.384</v>
      </c>
      <c r="CL552" s="14">
        <v>4967.0280000000002</v>
      </c>
      <c r="CM552" s="14">
        <v>5694.2849999999999</v>
      </c>
      <c r="CN552" s="14">
        <v>9758.8989999999994</v>
      </c>
      <c r="CO552" s="14">
        <v>12160.46</v>
      </c>
      <c r="CP552" s="14">
        <v>7658.9889999999996</v>
      </c>
      <c r="CQ552" s="14">
        <v>7887.1670000000004</v>
      </c>
      <c r="CR552" s="14">
        <v>8662.3549999999996</v>
      </c>
      <c r="CS552" s="14">
        <v>9217.7180000000008</v>
      </c>
      <c r="CT552" s="14">
        <v>9842.5490000000009</v>
      </c>
      <c r="CU552" s="14">
        <v>9171.4599999999991</v>
      </c>
      <c r="CV552" s="14">
        <v>8738.9629999999997</v>
      </c>
      <c r="CW552" s="14">
        <v>10750.55</v>
      </c>
      <c r="CX552" s="14">
        <v>23978.31</v>
      </c>
      <c r="CY552" s="14">
        <v>29070.21</v>
      </c>
      <c r="CZ552" s="14">
        <v>22476.71</v>
      </c>
      <c r="DA552" s="14">
        <v>13014.79</v>
      </c>
      <c r="DB552" s="14">
        <v>13533.97</v>
      </c>
      <c r="DC552" s="14">
        <v>6591.8059999999996</v>
      </c>
      <c r="DD552" s="14">
        <v>16</v>
      </c>
      <c r="DE552" s="14">
        <v>19</v>
      </c>
      <c r="DF552" s="27">
        <f t="shared" ca="1" si="8"/>
        <v>4523.4975000000013</v>
      </c>
      <c r="DG552" s="14">
        <v>0</v>
      </c>
      <c r="DH552" s="14"/>
      <c r="DI552" s="14"/>
      <c r="DJ552" s="14"/>
      <c r="DK552" s="14"/>
      <c r="DL552" s="14"/>
      <c r="DM552" s="14"/>
      <c r="DN552" s="14"/>
      <c r="DO552" s="14"/>
      <c r="DP552" s="14"/>
      <c r="DQ552" s="14"/>
      <c r="DR552" s="14"/>
      <c r="DS552" s="14"/>
      <c r="DT552" s="14"/>
      <c r="DU552" s="14"/>
      <c r="DV552" s="14"/>
      <c r="DW552" s="14"/>
      <c r="DX552" s="14"/>
      <c r="DY552" s="14"/>
      <c r="DZ552" s="14"/>
      <c r="EA552" s="14"/>
    </row>
    <row r="553" spans="1:131" x14ac:dyDescent="0.25">
      <c r="A553" s="14" t="s">
        <v>64</v>
      </c>
      <c r="B553" s="14" t="s">
        <v>63</v>
      </c>
      <c r="C553" s="14" t="s">
        <v>63</v>
      </c>
      <c r="D553" s="14" t="s">
        <v>108</v>
      </c>
      <c r="E553" s="14" t="s">
        <v>63</v>
      </c>
      <c r="F553" s="14" t="s">
        <v>63</v>
      </c>
      <c r="G553" s="14" t="s">
        <v>192</v>
      </c>
      <c r="H553" s="1">
        <v>42186</v>
      </c>
      <c r="I553" s="14">
        <v>9401.098</v>
      </c>
      <c r="J553" s="14">
        <v>8713.3430000000008</v>
      </c>
      <c r="K553" s="14">
        <v>8515.2250000000004</v>
      </c>
      <c r="L553" s="14">
        <v>8627.3410000000003</v>
      </c>
      <c r="M553" s="14">
        <v>9519.6939999999995</v>
      </c>
      <c r="N553" s="14">
        <v>10491.45</v>
      </c>
      <c r="O553" s="14">
        <v>14780.3</v>
      </c>
      <c r="P553" s="14">
        <v>16505.080000000002</v>
      </c>
      <c r="Q553" s="14">
        <v>18765.63</v>
      </c>
      <c r="R553" s="14">
        <v>20098.669999999998</v>
      </c>
      <c r="S553" s="14">
        <v>24384.62</v>
      </c>
      <c r="T553" s="14">
        <v>25552.14</v>
      </c>
      <c r="U553" s="14">
        <v>25844.14</v>
      </c>
      <c r="V553" s="14">
        <v>26954.880000000001</v>
      </c>
      <c r="W553" s="14">
        <v>26566.77</v>
      </c>
      <c r="X553" s="14">
        <v>22468.7</v>
      </c>
      <c r="Y553" s="14">
        <v>22497.77</v>
      </c>
      <c r="Z553" s="14">
        <v>22450.39</v>
      </c>
      <c r="AA553" s="14">
        <v>22158.27</v>
      </c>
      <c r="AB553" s="14">
        <v>24416.09</v>
      </c>
      <c r="AC553" s="14">
        <v>23909.02</v>
      </c>
      <c r="AD553" s="14">
        <v>18973.29</v>
      </c>
      <c r="AE553" s="14">
        <v>11622.34</v>
      </c>
      <c r="AF553" s="14">
        <v>10430.620000000001</v>
      </c>
      <c r="AG553" s="14">
        <v>22393.78</v>
      </c>
      <c r="AH553" s="14">
        <v>9328.1890000000003</v>
      </c>
      <c r="AI553" s="14">
        <v>8681</v>
      </c>
      <c r="AJ553" s="14">
        <v>8513.6740000000009</v>
      </c>
      <c r="AK553" s="14">
        <v>8690.8819999999996</v>
      </c>
      <c r="AL553" s="14">
        <v>9541.6929999999993</v>
      </c>
      <c r="AM553" s="14">
        <v>10610.78</v>
      </c>
      <c r="AN553" s="14">
        <v>14783.57</v>
      </c>
      <c r="AO553" s="14">
        <v>16407.669999999998</v>
      </c>
      <c r="AP553" s="14">
        <v>18676.23</v>
      </c>
      <c r="AQ553" s="14">
        <v>20071.97</v>
      </c>
      <c r="AR553" s="14">
        <v>24225.4</v>
      </c>
      <c r="AS553" s="14">
        <v>25429.1</v>
      </c>
      <c r="AT553" s="14">
        <v>26066.1</v>
      </c>
      <c r="AU553" s="14">
        <v>26702.23</v>
      </c>
      <c r="AV553" s="14">
        <v>26773.82</v>
      </c>
      <c r="AW553" s="14">
        <v>27188.98</v>
      </c>
      <c r="AX553" s="14">
        <v>27244.799999999999</v>
      </c>
      <c r="AY553" s="14">
        <v>27224.45</v>
      </c>
      <c r="AZ553" s="14">
        <v>26552.81</v>
      </c>
      <c r="BA553" s="14">
        <v>25007.22</v>
      </c>
      <c r="BB553" s="14">
        <v>23467.99</v>
      </c>
      <c r="BC553" s="14">
        <v>18674.63</v>
      </c>
      <c r="BD553" s="14">
        <v>11338.62</v>
      </c>
      <c r="BE553" s="14">
        <v>10213.450000000001</v>
      </c>
      <c r="BF553" s="14">
        <v>27033.29</v>
      </c>
      <c r="BG553" s="14">
        <v>76.559830000000005</v>
      </c>
      <c r="BH553" s="14">
        <v>75.09402</v>
      </c>
      <c r="BI553" s="14">
        <v>72.820509999999999</v>
      </c>
      <c r="BJ553" s="14">
        <v>71.004270000000005</v>
      </c>
      <c r="BK553" s="14">
        <v>70.397440000000003</v>
      </c>
      <c r="BL553" s="14">
        <v>69.529910000000001</v>
      </c>
      <c r="BM553" s="14">
        <v>69.713679999999997</v>
      </c>
      <c r="BN553" s="14">
        <v>71.149569999999997</v>
      </c>
      <c r="BO553" s="14">
        <v>74.264949999999999</v>
      </c>
      <c r="BP553" s="14">
        <v>78.811970000000002</v>
      </c>
      <c r="BQ553" s="14">
        <v>83.089740000000006</v>
      </c>
      <c r="BR553" s="14">
        <v>86.388890000000004</v>
      </c>
      <c r="BS553" s="14">
        <v>88.175219999999996</v>
      </c>
      <c r="BT553" s="14">
        <v>89.230770000000007</v>
      </c>
      <c r="BU553" s="14">
        <v>89.277780000000007</v>
      </c>
      <c r="BV553" s="14">
        <v>90.217950000000002</v>
      </c>
      <c r="BW553" s="14">
        <v>89.747860000000003</v>
      </c>
      <c r="BX553" s="14">
        <v>88.722219999999993</v>
      </c>
      <c r="BY553" s="14">
        <v>86.44444</v>
      </c>
      <c r="BZ553" s="14">
        <v>84.209400000000002</v>
      </c>
      <c r="CA553" s="14">
        <v>82.038460000000001</v>
      </c>
      <c r="CB553" s="14">
        <v>80.320509999999999</v>
      </c>
      <c r="CC553" s="14">
        <v>77.45299</v>
      </c>
      <c r="CD553" s="14">
        <v>75.777780000000007</v>
      </c>
      <c r="CE553" s="14">
        <v>13018.09</v>
      </c>
      <c r="CF553" s="14">
        <v>14448.99</v>
      </c>
      <c r="CG553" s="14">
        <v>13161.25</v>
      </c>
      <c r="CH553" s="14">
        <v>12380.55</v>
      </c>
      <c r="CI553" s="14">
        <v>12617.22</v>
      </c>
      <c r="CJ553" s="14">
        <v>14717.52</v>
      </c>
      <c r="CK553" s="14">
        <v>12373.17</v>
      </c>
      <c r="CL553" s="14">
        <v>7169.192</v>
      </c>
      <c r="CM553" s="14">
        <v>6876.9629999999997</v>
      </c>
      <c r="CN553" s="14">
        <v>10449.58</v>
      </c>
      <c r="CO553" s="14">
        <v>13890.71</v>
      </c>
      <c r="CP553" s="14">
        <v>8914.7739999999994</v>
      </c>
      <c r="CQ553" s="14">
        <v>9915.56</v>
      </c>
      <c r="CR553" s="14">
        <v>10919.66</v>
      </c>
      <c r="CS553" s="14">
        <v>12836.3</v>
      </c>
      <c r="CT553" s="14">
        <v>12505.05</v>
      </c>
      <c r="CU553" s="14">
        <v>11415.96</v>
      </c>
      <c r="CV553" s="14">
        <v>10736.37</v>
      </c>
      <c r="CW553" s="14">
        <v>11751.2</v>
      </c>
      <c r="CX553" s="14">
        <v>21599.72</v>
      </c>
      <c r="CY553" s="14">
        <v>26278.18</v>
      </c>
      <c r="CZ553" s="14">
        <v>20709.2</v>
      </c>
      <c r="DA553" s="14">
        <v>10477.92</v>
      </c>
      <c r="DB553" s="14">
        <v>11630.7</v>
      </c>
      <c r="DC553" s="14">
        <v>8391.2019999999993</v>
      </c>
      <c r="DD553" s="14">
        <v>16</v>
      </c>
      <c r="DE553" s="14">
        <v>19</v>
      </c>
      <c r="DF553" s="27">
        <f t="shared" ca="1" si="8"/>
        <v>4714.2299999999996</v>
      </c>
      <c r="DG553" s="14">
        <v>0</v>
      </c>
      <c r="DH553" s="14"/>
      <c r="DI553" s="14"/>
      <c r="DJ553" s="14"/>
      <c r="DK553" s="14"/>
      <c r="DL553" s="14"/>
      <c r="DM553" s="14"/>
      <c r="DN553" s="14"/>
      <c r="DO553" s="14"/>
      <c r="DP553" s="14"/>
      <c r="DQ553" s="14"/>
      <c r="DR553" s="14"/>
      <c r="DS553" s="14"/>
      <c r="DT553" s="14"/>
      <c r="DU553" s="14"/>
      <c r="DV553" s="14"/>
      <c r="DW553" s="14"/>
      <c r="DX553" s="14"/>
      <c r="DY553" s="14"/>
      <c r="DZ553" s="14"/>
      <c r="EA553" s="14"/>
    </row>
    <row r="554" spans="1:131" x14ac:dyDescent="0.25">
      <c r="A554" s="14" t="s">
        <v>64</v>
      </c>
      <c r="B554" s="14" t="s">
        <v>63</v>
      </c>
      <c r="C554" s="14" t="s">
        <v>63</v>
      </c>
      <c r="D554" s="14" t="s">
        <v>108</v>
      </c>
      <c r="E554" s="14" t="s">
        <v>63</v>
      </c>
      <c r="F554" s="14" t="s">
        <v>63</v>
      </c>
      <c r="G554" s="14" t="s">
        <v>192</v>
      </c>
      <c r="H554" s="1">
        <v>42201</v>
      </c>
      <c r="I554" s="14">
        <v>6180.3379999999997</v>
      </c>
      <c r="J554" s="14">
        <v>5779.5879999999997</v>
      </c>
      <c r="K554" s="14">
        <v>5699.99</v>
      </c>
      <c r="L554" s="14">
        <v>5636.0190000000002</v>
      </c>
      <c r="M554" s="14">
        <v>6265.5290000000005</v>
      </c>
      <c r="N554" s="14">
        <v>6854.5619999999999</v>
      </c>
      <c r="O554" s="14">
        <v>9294.4599999999991</v>
      </c>
      <c r="P554" s="14">
        <v>10053.24</v>
      </c>
      <c r="Q554" s="14">
        <v>11546.61</v>
      </c>
      <c r="R554" s="14">
        <v>12744.19</v>
      </c>
      <c r="S554" s="14">
        <v>15632.72</v>
      </c>
      <c r="T554" s="14">
        <v>16397.580000000002</v>
      </c>
      <c r="U554" s="14">
        <v>17070.46</v>
      </c>
      <c r="V554" s="14">
        <v>17569.75</v>
      </c>
      <c r="W554" s="14">
        <v>18414.03</v>
      </c>
      <c r="X554" s="14">
        <v>18486.439999999999</v>
      </c>
      <c r="Y554" s="14">
        <v>15048.79</v>
      </c>
      <c r="Z554" s="14">
        <v>14987.95</v>
      </c>
      <c r="AA554" s="14">
        <v>14518.91</v>
      </c>
      <c r="AB554" s="14">
        <v>16562.79</v>
      </c>
      <c r="AC554" s="14">
        <v>16106.53</v>
      </c>
      <c r="AD554" s="14">
        <v>12982.18</v>
      </c>
      <c r="AE554" s="14">
        <v>7692.9570000000003</v>
      </c>
      <c r="AF554" s="14">
        <v>6855.9269999999997</v>
      </c>
      <c r="AG554" s="14">
        <v>14851.88</v>
      </c>
      <c r="AH554" s="14">
        <v>6003.5609999999997</v>
      </c>
      <c r="AI554" s="14">
        <v>5738.9</v>
      </c>
      <c r="AJ554" s="14">
        <v>5643.13</v>
      </c>
      <c r="AK554" s="14">
        <v>5674.7820000000002</v>
      </c>
      <c r="AL554" s="14">
        <v>6264.393</v>
      </c>
      <c r="AM554" s="14">
        <v>6845.1109999999999</v>
      </c>
      <c r="AN554" s="14">
        <v>9281.3590000000004</v>
      </c>
      <c r="AO554" s="14">
        <v>10223.25</v>
      </c>
      <c r="AP554" s="14">
        <v>11617.78</v>
      </c>
      <c r="AQ554" s="14">
        <v>12737.71</v>
      </c>
      <c r="AR554" s="14">
        <v>15435.41</v>
      </c>
      <c r="AS554" s="14">
        <v>16222.01</v>
      </c>
      <c r="AT554" s="14">
        <v>16799.509999999998</v>
      </c>
      <c r="AU554" s="14">
        <v>17374.990000000002</v>
      </c>
      <c r="AV554" s="14">
        <v>17681.259999999998</v>
      </c>
      <c r="AW554" s="14">
        <v>17649.07</v>
      </c>
      <c r="AX554" s="14">
        <v>17672.259999999998</v>
      </c>
      <c r="AY554" s="14">
        <v>17603.79</v>
      </c>
      <c r="AZ554" s="14">
        <v>17201.21</v>
      </c>
      <c r="BA554" s="14">
        <v>16607.82</v>
      </c>
      <c r="BB554" s="14">
        <v>15567.1</v>
      </c>
      <c r="BC554" s="14">
        <v>12306.66</v>
      </c>
      <c r="BD554" s="14">
        <v>7438.0969999999998</v>
      </c>
      <c r="BE554" s="14">
        <v>6729.1620000000003</v>
      </c>
      <c r="BF554" s="14">
        <v>17454.22</v>
      </c>
      <c r="BG554" s="14">
        <v>67.4726</v>
      </c>
      <c r="BH554" s="14">
        <v>66.4589</v>
      </c>
      <c r="BI554" s="14">
        <v>65.616439999999997</v>
      </c>
      <c r="BJ554" s="14">
        <v>64.4589</v>
      </c>
      <c r="BK554" s="14">
        <v>63.52055</v>
      </c>
      <c r="BL554" s="14">
        <v>63.191780000000001</v>
      </c>
      <c r="BM554" s="14">
        <v>63.308219999999999</v>
      </c>
      <c r="BN554" s="14">
        <v>65.232879999999994</v>
      </c>
      <c r="BO554" s="14">
        <v>68.0137</v>
      </c>
      <c r="BP554" s="14">
        <v>71.4726</v>
      </c>
      <c r="BQ554" s="14">
        <v>75.301370000000006</v>
      </c>
      <c r="BR554" s="14">
        <v>78.4589</v>
      </c>
      <c r="BS554" s="14">
        <v>81.390410000000003</v>
      </c>
      <c r="BT554" s="14">
        <v>83.99315</v>
      </c>
      <c r="BU554" s="14">
        <v>84.698629999999994</v>
      </c>
      <c r="BV554" s="14">
        <v>83.97945</v>
      </c>
      <c r="BW554" s="14">
        <v>83.664379999999994</v>
      </c>
      <c r="BX554" s="14">
        <v>82.780820000000006</v>
      </c>
      <c r="BY554" s="14">
        <v>81.410960000000003</v>
      </c>
      <c r="BZ554" s="14">
        <v>78.205479999999994</v>
      </c>
      <c r="CA554" s="14">
        <v>74.301370000000006</v>
      </c>
      <c r="CB554" s="14">
        <v>72.00685</v>
      </c>
      <c r="CC554" s="14">
        <v>70.212329999999994</v>
      </c>
      <c r="CD554" s="14">
        <v>68.794520000000006</v>
      </c>
      <c r="CE554" s="14">
        <v>27008.91</v>
      </c>
      <c r="CF554" s="14">
        <v>28510.2</v>
      </c>
      <c r="CG554" s="14">
        <v>26351.03</v>
      </c>
      <c r="CH554" s="14">
        <v>23380.58</v>
      </c>
      <c r="CI554" s="14">
        <v>20619.3</v>
      </c>
      <c r="CJ554" s="14">
        <v>22078.41</v>
      </c>
      <c r="CK554" s="14">
        <v>22092.98</v>
      </c>
      <c r="CL554" s="14">
        <v>16487.900000000001</v>
      </c>
      <c r="CM554" s="14">
        <v>19123.060000000001</v>
      </c>
      <c r="CN554" s="14">
        <v>31012.3</v>
      </c>
      <c r="CO554" s="14">
        <v>42747.29</v>
      </c>
      <c r="CP554" s="14">
        <v>24557.360000000001</v>
      </c>
      <c r="CQ554" s="14">
        <v>26654.41</v>
      </c>
      <c r="CR554" s="14">
        <v>26970.58</v>
      </c>
      <c r="CS554" s="14">
        <v>28025</v>
      </c>
      <c r="CT554" s="14">
        <v>29587.89</v>
      </c>
      <c r="CU554" s="14">
        <v>27855.8</v>
      </c>
      <c r="CV554" s="14">
        <v>26612.01</v>
      </c>
      <c r="CW554" s="14">
        <v>33817.65</v>
      </c>
      <c r="CX554" s="14">
        <v>70740.539999999994</v>
      </c>
      <c r="CY554" s="14">
        <v>85615.33</v>
      </c>
      <c r="CZ554" s="14">
        <v>65723.990000000005</v>
      </c>
      <c r="DA554" s="14">
        <v>31638.55</v>
      </c>
      <c r="DB554" s="14">
        <v>29997.24</v>
      </c>
      <c r="DC554" s="14">
        <v>21063.17</v>
      </c>
      <c r="DD554" s="14">
        <v>17</v>
      </c>
      <c r="DE554" s="14">
        <v>19</v>
      </c>
      <c r="DF554" s="27">
        <f t="shared" ca="1" si="8"/>
        <v>2789.8233333333337</v>
      </c>
      <c r="DG554" s="14">
        <v>0</v>
      </c>
      <c r="DH554" s="14"/>
      <c r="DI554" s="14"/>
      <c r="DJ554" s="14"/>
      <c r="DK554" s="14"/>
      <c r="DL554" s="14"/>
      <c r="DM554" s="14"/>
      <c r="DN554" s="14"/>
      <c r="DO554" s="14"/>
      <c r="DP554" s="14"/>
      <c r="DQ554" s="14"/>
      <c r="DR554" s="14"/>
      <c r="DS554" s="14"/>
      <c r="DT554" s="14"/>
      <c r="DU554" s="14"/>
      <c r="DV554" s="14"/>
      <c r="DW554" s="14"/>
      <c r="DX554" s="14"/>
      <c r="DY554" s="14"/>
      <c r="DZ554" s="14"/>
      <c r="EA554" s="14"/>
    </row>
    <row r="555" spans="1:131" x14ac:dyDescent="0.25">
      <c r="A555" s="14" t="s">
        <v>64</v>
      </c>
      <c r="B555" s="14" t="s">
        <v>63</v>
      </c>
      <c r="C555" s="14" t="s">
        <v>63</v>
      </c>
      <c r="D555" s="14" t="s">
        <v>108</v>
      </c>
      <c r="E555" s="14" t="s">
        <v>63</v>
      </c>
      <c r="F555" s="14" t="s">
        <v>63</v>
      </c>
      <c r="G555" s="14" t="s">
        <v>192</v>
      </c>
      <c r="H555" s="1">
        <v>42213</v>
      </c>
      <c r="I555" s="14">
        <v>8760.4330000000009</v>
      </c>
      <c r="J555" s="14">
        <v>8339.2999999999993</v>
      </c>
      <c r="K555" s="14">
        <v>8125.643</v>
      </c>
      <c r="L555" s="14">
        <v>8228.1720000000005</v>
      </c>
      <c r="M555" s="14">
        <v>9056.3130000000001</v>
      </c>
      <c r="N555" s="14">
        <v>10175.15</v>
      </c>
      <c r="O555" s="14">
        <v>13219.54</v>
      </c>
      <c r="P555" s="14">
        <v>14667.57</v>
      </c>
      <c r="Q555" s="14">
        <v>17018.009999999998</v>
      </c>
      <c r="R555" s="14">
        <v>18767.27</v>
      </c>
      <c r="S555" s="14">
        <v>23387.13</v>
      </c>
      <c r="T555" s="14">
        <v>24923.53</v>
      </c>
      <c r="U555" s="14">
        <v>25759.119999999999</v>
      </c>
      <c r="V555" s="14">
        <v>27068.22</v>
      </c>
      <c r="W555" s="14">
        <v>27201.91</v>
      </c>
      <c r="X555" s="14">
        <v>22264.880000000001</v>
      </c>
      <c r="Y555" s="14">
        <v>22826.84</v>
      </c>
      <c r="Z555" s="14">
        <v>22673.599999999999</v>
      </c>
      <c r="AA555" s="14">
        <v>22350.94</v>
      </c>
      <c r="AB555" s="14">
        <v>25688.45</v>
      </c>
      <c r="AC555" s="14">
        <v>24461.5</v>
      </c>
      <c r="AD555" s="14">
        <v>19315.439999999999</v>
      </c>
      <c r="AE555" s="14">
        <v>11591.09</v>
      </c>
      <c r="AF555" s="14">
        <v>10237.85</v>
      </c>
      <c r="AG555" s="14">
        <v>22529.06</v>
      </c>
      <c r="AH555" s="14">
        <v>8718.2710000000006</v>
      </c>
      <c r="AI555" s="14">
        <v>8296.7469999999994</v>
      </c>
      <c r="AJ555" s="14">
        <v>8075.5789999999997</v>
      </c>
      <c r="AK555" s="14">
        <v>8232.3529999999992</v>
      </c>
      <c r="AL555" s="14">
        <v>9103.5139999999992</v>
      </c>
      <c r="AM555" s="14">
        <v>10246.17</v>
      </c>
      <c r="AN555" s="14">
        <v>13241.18</v>
      </c>
      <c r="AO555" s="14">
        <v>14479.76</v>
      </c>
      <c r="AP555" s="14">
        <v>16893.189999999999</v>
      </c>
      <c r="AQ555" s="14">
        <v>18690.82</v>
      </c>
      <c r="AR555" s="14">
        <v>23317.72</v>
      </c>
      <c r="AS555" s="14">
        <v>24948.66</v>
      </c>
      <c r="AT555" s="14">
        <v>26008.26</v>
      </c>
      <c r="AU555" s="14">
        <v>26938.2</v>
      </c>
      <c r="AV555" s="14">
        <v>27611.18</v>
      </c>
      <c r="AW555" s="14">
        <v>27373.360000000001</v>
      </c>
      <c r="AX555" s="14">
        <v>27859.5</v>
      </c>
      <c r="AY555" s="14">
        <v>27525.69</v>
      </c>
      <c r="AZ555" s="14">
        <v>26803.85</v>
      </c>
      <c r="BA555" s="14">
        <v>26006.01</v>
      </c>
      <c r="BB555" s="14">
        <v>23870.03</v>
      </c>
      <c r="BC555" s="14">
        <v>18885.71</v>
      </c>
      <c r="BD555" s="14">
        <v>11330.21</v>
      </c>
      <c r="BE555" s="14">
        <v>10135.52</v>
      </c>
      <c r="BF555" s="14">
        <v>27334.720000000001</v>
      </c>
      <c r="BG555" s="14">
        <v>69.487499999999997</v>
      </c>
      <c r="BH555" s="14">
        <v>68.266670000000005</v>
      </c>
      <c r="BI555" s="14">
        <v>66.587500000000006</v>
      </c>
      <c r="BJ555" s="14">
        <v>65.608329999999995</v>
      </c>
      <c r="BK555" s="14">
        <v>64.2</v>
      </c>
      <c r="BL555" s="14">
        <v>63.433329999999998</v>
      </c>
      <c r="BM555" s="14">
        <v>63.783329999999999</v>
      </c>
      <c r="BN555" s="14">
        <v>67.679169999999999</v>
      </c>
      <c r="BO555" s="14">
        <v>72.55</v>
      </c>
      <c r="BP555" s="14">
        <v>77.5625</v>
      </c>
      <c r="BQ555" s="14">
        <v>82.05</v>
      </c>
      <c r="BR555" s="14">
        <v>86.416659999999993</v>
      </c>
      <c r="BS555" s="14">
        <v>90.054169999999999</v>
      </c>
      <c r="BT555" s="14">
        <v>92.654169999999993</v>
      </c>
      <c r="BU555" s="14">
        <v>94.270840000000007</v>
      </c>
      <c r="BV555" s="14">
        <v>95.2</v>
      </c>
      <c r="BW555" s="14">
        <v>95.1</v>
      </c>
      <c r="BX555" s="14">
        <v>94.333340000000007</v>
      </c>
      <c r="BY555" s="14">
        <v>92.604159999999993</v>
      </c>
      <c r="BZ555" s="14">
        <v>88.604159999999993</v>
      </c>
      <c r="CA555" s="14">
        <v>83.954170000000005</v>
      </c>
      <c r="CB555" s="14">
        <v>80.474999999999994</v>
      </c>
      <c r="CC555" s="14">
        <v>78.004170000000002</v>
      </c>
      <c r="CD555" s="14">
        <v>75.883330000000001</v>
      </c>
      <c r="CE555" s="14">
        <v>8079.4780000000001</v>
      </c>
      <c r="CF555" s="14">
        <v>8395.8289999999997</v>
      </c>
      <c r="CG555" s="14">
        <v>7671.8370000000004</v>
      </c>
      <c r="CH555" s="14">
        <v>6778.4759999999997</v>
      </c>
      <c r="CI555" s="14">
        <v>6045.723</v>
      </c>
      <c r="CJ555" s="14">
        <v>6047.643</v>
      </c>
      <c r="CK555" s="14">
        <v>6211.1130000000003</v>
      </c>
      <c r="CL555" s="14">
        <v>5201.9120000000003</v>
      </c>
      <c r="CM555" s="14">
        <v>6623.5529999999999</v>
      </c>
      <c r="CN555" s="14">
        <v>10934.86</v>
      </c>
      <c r="CO555" s="14">
        <v>14324.35</v>
      </c>
      <c r="CP555" s="14">
        <v>9396.7180000000008</v>
      </c>
      <c r="CQ555" s="14">
        <v>9637.768</v>
      </c>
      <c r="CR555" s="14">
        <v>9982.9470000000001</v>
      </c>
      <c r="CS555" s="14">
        <v>9891.4809999999998</v>
      </c>
      <c r="CT555" s="14">
        <v>10262.040000000001</v>
      </c>
      <c r="CU555" s="14">
        <v>9672.2049999999999</v>
      </c>
      <c r="CV555" s="14">
        <v>9689.4650000000001</v>
      </c>
      <c r="CW555" s="14">
        <v>12879.8</v>
      </c>
      <c r="CX555" s="14">
        <v>32374.9</v>
      </c>
      <c r="CY555" s="14">
        <v>42131.16</v>
      </c>
      <c r="CZ555" s="14">
        <v>27023.09</v>
      </c>
      <c r="DA555" s="14">
        <v>11901.45</v>
      </c>
      <c r="DB555" s="14">
        <v>10879.08</v>
      </c>
      <c r="DC555" s="14">
        <v>7350.9849999999997</v>
      </c>
      <c r="DD555" s="14">
        <v>16</v>
      </c>
      <c r="DE555" s="14">
        <v>19</v>
      </c>
      <c r="DF555" s="27">
        <f t="shared" ca="1" si="8"/>
        <v>5063.3675000000003</v>
      </c>
      <c r="DG555" s="14">
        <v>0</v>
      </c>
      <c r="DH555" s="14"/>
      <c r="DI555" s="14"/>
      <c r="DJ555" s="14"/>
      <c r="DK555" s="14"/>
      <c r="DL555" s="14"/>
      <c r="DM555" s="14"/>
      <c r="DN555" s="14"/>
      <c r="DO555" s="14"/>
      <c r="DP555" s="14"/>
      <c r="DQ555" s="14"/>
      <c r="DR555" s="14"/>
      <c r="DS555" s="14"/>
      <c r="DT555" s="14"/>
      <c r="DU555" s="14"/>
      <c r="DV555" s="14"/>
      <c r="DW555" s="14"/>
      <c r="DX555" s="14"/>
      <c r="DY555" s="14"/>
      <c r="DZ555" s="14"/>
      <c r="EA555" s="14"/>
    </row>
    <row r="556" spans="1:131" x14ac:dyDescent="0.25">
      <c r="A556" s="14" t="s">
        <v>64</v>
      </c>
      <c r="B556" s="14" t="s">
        <v>63</v>
      </c>
      <c r="C556" s="14" t="s">
        <v>63</v>
      </c>
      <c r="D556" s="14" t="s">
        <v>108</v>
      </c>
      <c r="E556" s="14" t="s">
        <v>63</v>
      </c>
      <c r="F556" s="14" t="s">
        <v>63</v>
      </c>
      <c r="G556" s="14" t="s">
        <v>192</v>
      </c>
      <c r="H556" s="1">
        <v>42214</v>
      </c>
      <c r="I556" s="14">
        <v>9366.08</v>
      </c>
      <c r="J556" s="14">
        <v>9008.0560000000005</v>
      </c>
      <c r="K556" s="14">
        <v>8758.0580000000009</v>
      </c>
      <c r="L556" s="14">
        <v>8818.4110000000001</v>
      </c>
      <c r="M556" s="14">
        <v>9510.4840000000004</v>
      </c>
      <c r="N556" s="14">
        <v>10500.43</v>
      </c>
      <c r="O556" s="14">
        <v>13835.62</v>
      </c>
      <c r="P556" s="14">
        <v>15411.41</v>
      </c>
      <c r="Q556" s="14">
        <v>17519.18</v>
      </c>
      <c r="R556" s="14">
        <v>19008.63</v>
      </c>
      <c r="S556" s="14">
        <v>22615.599999999999</v>
      </c>
      <c r="T556" s="14">
        <v>23915.74</v>
      </c>
      <c r="U556" s="14">
        <v>24411.26</v>
      </c>
      <c r="V556" s="14">
        <v>25768.26</v>
      </c>
      <c r="W556" s="14">
        <v>25717.73</v>
      </c>
      <c r="X556" s="14">
        <v>21607.99</v>
      </c>
      <c r="Y556" s="14">
        <v>21627.68</v>
      </c>
      <c r="Z556" s="14">
        <v>21274.81</v>
      </c>
      <c r="AA556" s="14">
        <v>20965.52</v>
      </c>
      <c r="AB556" s="14">
        <v>23809.63</v>
      </c>
      <c r="AC556" s="14">
        <v>23355.67</v>
      </c>
      <c r="AD556" s="14">
        <v>18731.669999999998</v>
      </c>
      <c r="AE556" s="14">
        <v>11637.82</v>
      </c>
      <c r="AF556" s="14">
        <v>10331.379999999999</v>
      </c>
      <c r="AG556" s="14">
        <v>21369</v>
      </c>
      <c r="AH556" s="14">
        <v>9416.616</v>
      </c>
      <c r="AI556" s="14">
        <v>8983.4390000000003</v>
      </c>
      <c r="AJ556" s="14">
        <v>8631.61</v>
      </c>
      <c r="AK556" s="14">
        <v>8729.1049999999996</v>
      </c>
      <c r="AL556" s="14">
        <v>9495.6790000000001</v>
      </c>
      <c r="AM556" s="14">
        <v>10563.79</v>
      </c>
      <c r="AN556" s="14">
        <v>13904.85</v>
      </c>
      <c r="AO556" s="14">
        <v>15319.32</v>
      </c>
      <c r="AP556" s="14">
        <v>17498.84</v>
      </c>
      <c r="AQ556" s="14">
        <v>18944.71</v>
      </c>
      <c r="AR556" s="14">
        <v>22561.14</v>
      </c>
      <c r="AS556" s="14">
        <v>23783.84</v>
      </c>
      <c r="AT556" s="14">
        <v>24484.81</v>
      </c>
      <c r="AU556" s="14">
        <v>25405.26</v>
      </c>
      <c r="AV556" s="14">
        <v>25913.42</v>
      </c>
      <c r="AW556" s="14">
        <v>26425.19</v>
      </c>
      <c r="AX556" s="14">
        <v>26260.53</v>
      </c>
      <c r="AY556" s="14">
        <v>25874.43</v>
      </c>
      <c r="AZ556" s="14">
        <v>25136.57</v>
      </c>
      <c r="BA556" s="14">
        <v>24289.62</v>
      </c>
      <c r="BB556" s="14">
        <v>23075.200000000001</v>
      </c>
      <c r="BC556" s="14">
        <v>18587.34</v>
      </c>
      <c r="BD556" s="14">
        <v>11378.81</v>
      </c>
      <c r="BE556" s="14">
        <v>10162.450000000001</v>
      </c>
      <c r="BF556" s="14">
        <v>25877.48</v>
      </c>
      <c r="BG556" s="14">
        <v>73.745689999999996</v>
      </c>
      <c r="BH556" s="14">
        <v>72.288799999999995</v>
      </c>
      <c r="BI556" s="14">
        <v>71.017240000000001</v>
      </c>
      <c r="BJ556" s="14">
        <v>69.68965</v>
      </c>
      <c r="BK556" s="14">
        <v>67.943960000000004</v>
      </c>
      <c r="BL556" s="14">
        <v>66.715519999999998</v>
      </c>
      <c r="BM556" s="14">
        <v>66.396550000000005</v>
      </c>
      <c r="BN556" s="14">
        <v>69.465519999999998</v>
      </c>
      <c r="BO556" s="14">
        <v>73.853449999999995</v>
      </c>
      <c r="BP556" s="14">
        <v>77.982759999999999</v>
      </c>
      <c r="BQ556" s="14">
        <v>82.469830000000002</v>
      </c>
      <c r="BR556" s="14">
        <v>86.676730000000006</v>
      </c>
      <c r="BS556" s="14">
        <v>89.693960000000004</v>
      </c>
      <c r="BT556" s="14">
        <v>92.387929999999997</v>
      </c>
      <c r="BU556" s="14">
        <v>94.034480000000002</v>
      </c>
      <c r="BV556" s="14">
        <v>94.504310000000004</v>
      </c>
      <c r="BW556" s="14">
        <v>94.525859999999994</v>
      </c>
      <c r="BX556" s="14">
        <v>93.077579999999998</v>
      </c>
      <c r="BY556" s="14">
        <v>90.784480000000002</v>
      </c>
      <c r="BZ556" s="14">
        <v>86.724140000000006</v>
      </c>
      <c r="CA556" s="14">
        <v>82.176730000000006</v>
      </c>
      <c r="CB556" s="14">
        <v>78.224140000000006</v>
      </c>
      <c r="CC556" s="14">
        <v>74.93535</v>
      </c>
      <c r="CD556" s="14">
        <v>73.521550000000005</v>
      </c>
      <c r="CE556" s="14">
        <v>8276.2350000000006</v>
      </c>
      <c r="CF556" s="14">
        <v>8862.0390000000007</v>
      </c>
      <c r="CG556" s="14">
        <v>7700.3329999999996</v>
      </c>
      <c r="CH556" s="14">
        <v>6753.5360000000001</v>
      </c>
      <c r="CI556" s="14">
        <v>4962.7460000000001</v>
      </c>
      <c r="CJ556" s="14">
        <v>4424.8320000000003</v>
      </c>
      <c r="CK556" s="14">
        <v>4981.8100000000004</v>
      </c>
      <c r="CL556" s="14">
        <v>3775.0549999999998</v>
      </c>
      <c r="CM556" s="14">
        <v>4503.3109999999997</v>
      </c>
      <c r="CN556" s="14">
        <v>7873.9390000000003</v>
      </c>
      <c r="CO556" s="14">
        <v>12346.39</v>
      </c>
      <c r="CP556" s="14">
        <v>7419.759</v>
      </c>
      <c r="CQ556" s="14">
        <v>7683.2079999999996</v>
      </c>
      <c r="CR556" s="14">
        <v>7610.4449999999997</v>
      </c>
      <c r="CS556" s="14">
        <v>7938.2219999999998</v>
      </c>
      <c r="CT556" s="14">
        <v>9090.7860000000001</v>
      </c>
      <c r="CU556" s="14">
        <v>8332.9670000000006</v>
      </c>
      <c r="CV556" s="14">
        <v>8012.9549999999999</v>
      </c>
      <c r="CW556" s="14">
        <v>9389.6569999999992</v>
      </c>
      <c r="CX556" s="14">
        <v>16968.689999999999</v>
      </c>
      <c r="CY556" s="14">
        <v>20505.07</v>
      </c>
      <c r="CZ556" s="14">
        <v>17316.29</v>
      </c>
      <c r="DA556" s="14">
        <v>8778.7389999999996</v>
      </c>
      <c r="DB556" s="14">
        <v>8592.8770000000004</v>
      </c>
      <c r="DC556" s="14">
        <v>6069.3440000000001</v>
      </c>
      <c r="DD556" s="14">
        <v>16</v>
      </c>
      <c r="DE556" s="14">
        <v>19</v>
      </c>
      <c r="DF556" s="27">
        <f t="shared" ca="1" si="8"/>
        <v>4749.3925000000017</v>
      </c>
      <c r="DG556" s="14">
        <v>0</v>
      </c>
      <c r="DH556" s="14"/>
      <c r="DI556" s="14"/>
      <c r="DJ556" s="14"/>
      <c r="DK556" s="14"/>
      <c r="DL556" s="14"/>
      <c r="DM556" s="14"/>
      <c r="DN556" s="14"/>
      <c r="DO556" s="14"/>
      <c r="DP556" s="14"/>
      <c r="DQ556" s="14"/>
      <c r="DR556" s="14"/>
      <c r="DS556" s="14"/>
      <c r="DT556" s="14"/>
      <c r="DU556" s="14"/>
      <c r="DV556" s="14"/>
      <c r="DW556" s="14"/>
      <c r="DX556" s="14"/>
      <c r="DY556" s="14"/>
      <c r="DZ556" s="14"/>
      <c r="EA556" s="14"/>
    </row>
    <row r="557" spans="1:131" x14ac:dyDescent="0.25">
      <c r="A557" s="14" t="s">
        <v>64</v>
      </c>
      <c r="B557" s="14" t="s">
        <v>63</v>
      </c>
      <c r="C557" s="14" t="s">
        <v>63</v>
      </c>
      <c r="D557" s="14" t="s">
        <v>108</v>
      </c>
      <c r="E557" s="14" t="s">
        <v>63</v>
      </c>
      <c r="F557" s="14" t="s">
        <v>63</v>
      </c>
      <c r="G557" s="14" t="s">
        <v>192</v>
      </c>
      <c r="H557" s="1">
        <v>42215</v>
      </c>
      <c r="I557" s="14">
        <v>9134.0589999999993</v>
      </c>
      <c r="J557" s="14">
        <v>8729.39</v>
      </c>
      <c r="K557" s="14">
        <v>8533.1</v>
      </c>
      <c r="L557" s="14">
        <v>8645.5810000000001</v>
      </c>
      <c r="M557" s="14">
        <v>9411.6869999999999</v>
      </c>
      <c r="N557" s="14">
        <v>10651.06</v>
      </c>
      <c r="O557" s="14">
        <v>14598.94</v>
      </c>
      <c r="P557" s="14">
        <v>15960.03</v>
      </c>
      <c r="Q557" s="14">
        <v>18121.03</v>
      </c>
      <c r="R557" s="14">
        <v>19378.13</v>
      </c>
      <c r="S557" s="14">
        <v>22880.2</v>
      </c>
      <c r="T557" s="14">
        <v>24214.79</v>
      </c>
      <c r="U557" s="14">
        <v>25250.2</v>
      </c>
      <c r="V557" s="14">
        <v>26614.560000000001</v>
      </c>
      <c r="W557" s="14">
        <v>26169.1</v>
      </c>
      <c r="X557" s="14">
        <v>21967.33</v>
      </c>
      <c r="Y557" s="14">
        <v>21950.880000000001</v>
      </c>
      <c r="Z557" s="14">
        <v>21736.79</v>
      </c>
      <c r="AA557" s="14">
        <v>21690.22</v>
      </c>
      <c r="AB557" s="14">
        <v>24667.71</v>
      </c>
      <c r="AC557" s="14">
        <v>24217.83</v>
      </c>
      <c r="AD557" s="14">
        <v>18867.78</v>
      </c>
      <c r="AE557" s="14">
        <v>11391.75</v>
      </c>
      <c r="AF557" s="14">
        <v>10181.200000000001</v>
      </c>
      <c r="AG557" s="14">
        <v>21836.3</v>
      </c>
      <c r="AH557" s="14">
        <v>9143.8960000000006</v>
      </c>
      <c r="AI557" s="14">
        <v>8748.5580000000009</v>
      </c>
      <c r="AJ557" s="14">
        <v>8589.6020000000008</v>
      </c>
      <c r="AK557" s="14">
        <v>8716.5740000000005</v>
      </c>
      <c r="AL557" s="14">
        <v>9588.7839999999997</v>
      </c>
      <c r="AM557" s="14">
        <v>10773.82</v>
      </c>
      <c r="AN557" s="14">
        <v>14533.11</v>
      </c>
      <c r="AO557" s="14">
        <v>15809.41</v>
      </c>
      <c r="AP557" s="14">
        <v>17859.060000000001</v>
      </c>
      <c r="AQ557" s="14">
        <v>19324.810000000001</v>
      </c>
      <c r="AR557" s="14">
        <v>22848.26</v>
      </c>
      <c r="AS557" s="14">
        <v>24039.39</v>
      </c>
      <c r="AT557" s="14">
        <v>25130.080000000002</v>
      </c>
      <c r="AU557" s="14">
        <v>26037.46</v>
      </c>
      <c r="AV557" s="14">
        <v>25966.28</v>
      </c>
      <c r="AW557" s="14">
        <v>26347.56</v>
      </c>
      <c r="AX557" s="14">
        <v>26618.22</v>
      </c>
      <c r="AY557" s="14">
        <v>26322.91</v>
      </c>
      <c r="AZ557" s="14">
        <v>25960.68</v>
      </c>
      <c r="BA557" s="14">
        <v>25191.37</v>
      </c>
      <c r="BB557" s="14">
        <v>23915.13</v>
      </c>
      <c r="BC557" s="14">
        <v>18748.03</v>
      </c>
      <c r="BD557" s="14">
        <v>11224.69</v>
      </c>
      <c r="BE557" s="14">
        <v>10014.709999999999</v>
      </c>
      <c r="BF557" s="14">
        <v>26301.17</v>
      </c>
      <c r="BG557" s="14">
        <v>72.469830000000002</v>
      </c>
      <c r="BH557" s="14">
        <v>71.581890000000001</v>
      </c>
      <c r="BI557" s="14">
        <v>70.400859999999994</v>
      </c>
      <c r="BJ557" s="14">
        <v>68.702579999999998</v>
      </c>
      <c r="BK557" s="14">
        <v>67.991380000000007</v>
      </c>
      <c r="BL557" s="14">
        <v>67.107759999999999</v>
      </c>
      <c r="BM557" s="14">
        <v>66.762929999999997</v>
      </c>
      <c r="BN557" s="14">
        <v>68.237070000000003</v>
      </c>
      <c r="BO557" s="14">
        <v>70.706890000000001</v>
      </c>
      <c r="BP557" s="14">
        <v>73.737070000000003</v>
      </c>
      <c r="BQ557" s="14">
        <v>76.948269999999994</v>
      </c>
      <c r="BR557" s="14">
        <v>80.461200000000005</v>
      </c>
      <c r="BS557" s="14">
        <v>83.780169999999998</v>
      </c>
      <c r="BT557" s="14">
        <v>86.349140000000006</v>
      </c>
      <c r="BU557" s="14">
        <v>88.18965</v>
      </c>
      <c r="BV557" s="14">
        <v>89.262929999999997</v>
      </c>
      <c r="BW557" s="14">
        <v>89.594830000000002</v>
      </c>
      <c r="BX557" s="14">
        <v>88.56465</v>
      </c>
      <c r="BY557" s="14">
        <v>86.301730000000006</v>
      </c>
      <c r="BZ557" s="14">
        <v>82.474140000000006</v>
      </c>
      <c r="CA557" s="14">
        <v>78.926730000000006</v>
      </c>
      <c r="CB557" s="14">
        <v>76.797420000000002</v>
      </c>
      <c r="CC557" s="14">
        <v>75.06465</v>
      </c>
      <c r="CD557" s="14">
        <v>73.581890000000001</v>
      </c>
      <c r="CE557" s="14">
        <v>8004.6660000000002</v>
      </c>
      <c r="CF557" s="14">
        <v>8451.8919999999998</v>
      </c>
      <c r="CG557" s="14">
        <v>8399.6560000000009</v>
      </c>
      <c r="CH557" s="14">
        <v>7176.3829999999998</v>
      </c>
      <c r="CI557" s="14">
        <v>5808.3329999999996</v>
      </c>
      <c r="CJ557" s="14">
        <v>5778.5540000000001</v>
      </c>
      <c r="CK557" s="14">
        <v>5787.085</v>
      </c>
      <c r="CL557" s="14">
        <v>4518.6400000000003</v>
      </c>
      <c r="CM557" s="14">
        <v>5429.2640000000001</v>
      </c>
      <c r="CN557" s="14">
        <v>8671.4840000000004</v>
      </c>
      <c r="CO557" s="14">
        <v>12325.84</v>
      </c>
      <c r="CP557" s="14">
        <v>8253.6319999999996</v>
      </c>
      <c r="CQ557" s="14">
        <v>8873.2469999999994</v>
      </c>
      <c r="CR557" s="14">
        <v>9733.7189999999991</v>
      </c>
      <c r="CS557" s="14">
        <v>8756.7369999999992</v>
      </c>
      <c r="CT557" s="14">
        <v>9041.2440000000006</v>
      </c>
      <c r="CU557" s="14">
        <v>9326.1010000000006</v>
      </c>
      <c r="CV557" s="14">
        <v>8920.8040000000001</v>
      </c>
      <c r="CW557" s="14">
        <v>10511.97</v>
      </c>
      <c r="CX557" s="14">
        <v>19686.32</v>
      </c>
      <c r="CY557" s="14">
        <v>22721.09</v>
      </c>
      <c r="CZ557" s="14">
        <v>17918.36</v>
      </c>
      <c r="DA557" s="14">
        <v>9249.4750000000004</v>
      </c>
      <c r="DB557" s="14">
        <v>8929.7420000000002</v>
      </c>
      <c r="DC557" s="14">
        <v>6719.93</v>
      </c>
      <c r="DD557" s="14">
        <v>16</v>
      </c>
      <c r="DE557" s="14">
        <v>19</v>
      </c>
      <c r="DF557" s="27">
        <f t="shared" ca="1" si="8"/>
        <v>4477.4375</v>
      </c>
      <c r="DG557" s="14">
        <v>0</v>
      </c>
      <c r="DH557" s="14"/>
      <c r="DI557" s="14"/>
      <c r="DJ557" s="14"/>
      <c r="DK557" s="14"/>
      <c r="DL557" s="14"/>
      <c r="DM557" s="14"/>
      <c r="DN557" s="14"/>
      <c r="DO557" s="14"/>
      <c r="DP557" s="14"/>
      <c r="DQ557" s="14"/>
      <c r="DR557" s="14"/>
      <c r="DS557" s="14"/>
      <c r="DT557" s="14"/>
      <c r="DU557" s="14"/>
      <c r="DV557" s="14"/>
      <c r="DW557" s="14"/>
      <c r="DX557" s="14"/>
      <c r="DY557" s="14"/>
      <c r="DZ557" s="14"/>
      <c r="EA557" s="14"/>
    </row>
    <row r="558" spans="1:131" x14ac:dyDescent="0.25">
      <c r="A558" s="14" t="s">
        <v>64</v>
      </c>
      <c r="B558" s="14" t="s">
        <v>63</v>
      </c>
      <c r="C558" s="14" t="s">
        <v>63</v>
      </c>
      <c r="D558" s="14" t="s">
        <v>108</v>
      </c>
      <c r="E558" s="14" t="s">
        <v>63</v>
      </c>
      <c r="F558" s="14" t="s">
        <v>63</v>
      </c>
      <c r="G558" s="14" t="s">
        <v>192</v>
      </c>
      <c r="H558" s="1">
        <v>42233</v>
      </c>
      <c r="I558" s="14">
        <v>7219.442</v>
      </c>
      <c r="J558" s="14">
        <v>6954.7139999999999</v>
      </c>
      <c r="K558" s="14">
        <v>6983.0420000000004</v>
      </c>
      <c r="L558" s="14">
        <v>7087.1790000000001</v>
      </c>
      <c r="M558" s="14">
        <v>8481.2860000000001</v>
      </c>
      <c r="N558" s="14">
        <v>10232.32</v>
      </c>
      <c r="O558" s="14">
        <v>14309.27</v>
      </c>
      <c r="P558" s="14">
        <v>15511.17</v>
      </c>
      <c r="Q558" s="14">
        <v>17903.59</v>
      </c>
      <c r="R558" s="14">
        <v>19473.36</v>
      </c>
      <c r="S558" s="14">
        <v>23283.78</v>
      </c>
      <c r="T558" s="14">
        <v>24612.47</v>
      </c>
      <c r="U558" s="14">
        <v>25397.59</v>
      </c>
      <c r="V558" s="14">
        <v>26552.34</v>
      </c>
      <c r="W558" s="14">
        <v>26769.08</v>
      </c>
      <c r="X558" s="14">
        <v>22693</v>
      </c>
      <c r="Y558" s="14">
        <v>22958.12</v>
      </c>
      <c r="Z558" s="14">
        <v>22425.74</v>
      </c>
      <c r="AA558" s="14">
        <v>22140.67</v>
      </c>
      <c r="AB558" s="14">
        <v>24810.09</v>
      </c>
      <c r="AC558" s="14">
        <v>23189.95</v>
      </c>
      <c r="AD558" s="14">
        <v>17609.28</v>
      </c>
      <c r="AE558" s="14">
        <v>10516.99</v>
      </c>
      <c r="AF558" s="14">
        <v>9251.58</v>
      </c>
      <c r="AG558" s="14">
        <v>22554.39</v>
      </c>
      <c r="AH558" s="14">
        <v>7214.4629999999997</v>
      </c>
      <c r="AI558" s="14">
        <v>6855.6390000000001</v>
      </c>
      <c r="AJ558" s="14">
        <v>6958.0879999999997</v>
      </c>
      <c r="AK558" s="14">
        <v>6956.73</v>
      </c>
      <c r="AL558" s="14">
        <v>8459.61</v>
      </c>
      <c r="AM558" s="14">
        <v>10266.43</v>
      </c>
      <c r="AN558" s="14">
        <v>14364.53</v>
      </c>
      <c r="AO558" s="14">
        <v>15387.09</v>
      </c>
      <c r="AP558" s="14">
        <v>17807.63</v>
      </c>
      <c r="AQ558" s="14">
        <v>19432.419999999998</v>
      </c>
      <c r="AR558" s="14">
        <v>23171.39</v>
      </c>
      <c r="AS558" s="14">
        <v>24525.09</v>
      </c>
      <c r="AT558" s="14">
        <v>25465.41</v>
      </c>
      <c r="AU558" s="14">
        <v>26156.240000000002</v>
      </c>
      <c r="AV558" s="14">
        <v>26954.54</v>
      </c>
      <c r="AW558" s="14">
        <v>27005.17</v>
      </c>
      <c r="AX558" s="14">
        <v>27152.81</v>
      </c>
      <c r="AY558" s="14">
        <v>26717.95</v>
      </c>
      <c r="AZ558" s="14">
        <v>26024.240000000002</v>
      </c>
      <c r="BA558" s="14">
        <v>25145.35</v>
      </c>
      <c r="BB558" s="14">
        <v>22911.78</v>
      </c>
      <c r="BC558" s="14">
        <v>17529.240000000002</v>
      </c>
      <c r="BD558" s="14">
        <v>10262.209999999999</v>
      </c>
      <c r="BE558" s="14">
        <v>9083.2569999999996</v>
      </c>
      <c r="BF558" s="14">
        <v>26688.59</v>
      </c>
      <c r="BG558" s="14">
        <v>75.050929999999994</v>
      </c>
      <c r="BH558" s="14">
        <v>73.486109999999996</v>
      </c>
      <c r="BI558" s="14">
        <v>71.523150000000001</v>
      </c>
      <c r="BJ558" s="14">
        <v>69.884259999999998</v>
      </c>
      <c r="BK558" s="14">
        <v>68.629630000000006</v>
      </c>
      <c r="BL558" s="14">
        <v>67.263890000000004</v>
      </c>
      <c r="BM558" s="14">
        <v>66.296300000000002</v>
      </c>
      <c r="BN558" s="14">
        <v>68.425929999999994</v>
      </c>
      <c r="BO558" s="14">
        <v>73.037040000000005</v>
      </c>
      <c r="BP558" s="14">
        <v>77.55556</v>
      </c>
      <c r="BQ558" s="14">
        <v>81.800929999999994</v>
      </c>
      <c r="BR558" s="14">
        <v>85.611109999999996</v>
      </c>
      <c r="BS558" s="14">
        <v>88.787040000000005</v>
      </c>
      <c r="BT558" s="14">
        <v>91.671300000000002</v>
      </c>
      <c r="BU558" s="14">
        <v>93.587959999999995</v>
      </c>
      <c r="BV558" s="14">
        <v>94.277780000000007</v>
      </c>
      <c r="BW558" s="14">
        <v>93.967590000000001</v>
      </c>
      <c r="BX558" s="14">
        <v>92.44444</v>
      </c>
      <c r="BY558" s="14">
        <v>89.212959999999995</v>
      </c>
      <c r="BZ558" s="14">
        <v>84.05556</v>
      </c>
      <c r="CA558" s="14">
        <v>79.101849999999999</v>
      </c>
      <c r="CB558" s="14">
        <v>75.638890000000004</v>
      </c>
      <c r="CC558" s="14">
        <v>72.953699999999998</v>
      </c>
      <c r="CD558" s="14">
        <v>71.25</v>
      </c>
      <c r="CE558" s="14">
        <v>13116.68</v>
      </c>
      <c r="CF558" s="14">
        <v>14678.93</v>
      </c>
      <c r="CG558" s="14">
        <v>14571.51</v>
      </c>
      <c r="CH558" s="14">
        <v>12392.81</v>
      </c>
      <c r="CI558" s="14">
        <v>9913.5730000000003</v>
      </c>
      <c r="CJ558" s="14">
        <v>5037.1379999999999</v>
      </c>
      <c r="CK558" s="14">
        <v>5192.3190000000004</v>
      </c>
      <c r="CL558" s="14">
        <v>4656.2759999999998</v>
      </c>
      <c r="CM558" s="14">
        <v>6498.1970000000001</v>
      </c>
      <c r="CN558" s="14">
        <v>9173.7420000000002</v>
      </c>
      <c r="CO558" s="14">
        <v>11782.29</v>
      </c>
      <c r="CP558" s="14">
        <v>7599.8109999999997</v>
      </c>
      <c r="CQ558" s="14">
        <v>8040.0140000000001</v>
      </c>
      <c r="CR558" s="14">
        <v>8731.5589999999993</v>
      </c>
      <c r="CS558" s="14">
        <v>8650.1640000000007</v>
      </c>
      <c r="CT558" s="14">
        <v>9063.4480000000003</v>
      </c>
      <c r="CU558" s="14">
        <v>8393.0630000000001</v>
      </c>
      <c r="CV558" s="14">
        <v>8083.3890000000001</v>
      </c>
      <c r="CW558" s="14">
        <v>9858.7710000000006</v>
      </c>
      <c r="CX558" s="14">
        <v>20814.41</v>
      </c>
      <c r="CY558" s="14">
        <v>24813.97</v>
      </c>
      <c r="CZ558" s="14">
        <v>19979.38</v>
      </c>
      <c r="DA558" s="14">
        <v>10178.5</v>
      </c>
      <c r="DB558" s="14">
        <v>9491.7119999999995</v>
      </c>
      <c r="DC558" s="14">
        <v>6201.4539999999997</v>
      </c>
      <c r="DD558" s="14">
        <v>16</v>
      </c>
      <c r="DE558" s="14">
        <v>19</v>
      </c>
      <c r="DF558" s="27">
        <f t="shared" ca="1" si="8"/>
        <v>4403.2350000000006</v>
      </c>
      <c r="DG558" s="14">
        <v>0</v>
      </c>
      <c r="DH558" s="14"/>
      <c r="DI558" s="14"/>
      <c r="DJ558" s="14"/>
      <c r="DK558" s="14"/>
      <c r="DL558" s="14"/>
      <c r="DM558" s="14"/>
      <c r="DN558" s="14"/>
      <c r="DO558" s="14"/>
      <c r="DP558" s="14"/>
      <c r="DQ558" s="14"/>
      <c r="DR558" s="14"/>
      <c r="DS558" s="14"/>
      <c r="DT558" s="14"/>
      <c r="DU558" s="14"/>
      <c r="DV558" s="14"/>
      <c r="DW558" s="14"/>
      <c r="DX558" s="14"/>
      <c r="DY558" s="14"/>
      <c r="DZ558" s="14"/>
      <c r="EA558" s="14"/>
    </row>
    <row r="559" spans="1:131" x14ac:dyDescent="0.25">
      <c r="A559" s="14" t="s">
        <v>64</v>
      </c>
      <c r="B559" s="14" t="s">
        <v>63</v>
      </c>
      <c r="C559" s="14" t="s">
        <v>63</v>
      </c>
      <c r="D559" s="14" t="s">
        <v>108</v>
      </c>
      <c r="E559" s="14" t="s">
        <v>63</v>
      </c>
      <c r="F559" s="14" t="s">
        <v>63</v>
      </c>
      <c r="G559" s="14" t="s">
        <v>192</v>
      </c>
      <c r="H559" s="1">
        <v>42234</v>
      </c>
      <c r="I559" s="14">
        <v>8334.0499999999993</v>
      </c>
      <c r="J559" s="14">
        <v>7839.1989999999996</v>
      </c>
      <c r="K559" s="14">
        <v>7776.9459999999999</v>
      </c>
      <c r="L559" s="14">
        <v>8008.6760000000004</v>
      </c>
      <c r="M559" s="14">
        <v>8749.2759999999998</v>
      </c>
      <c r="N559" s="14">
        <v>9861.1659999999993</v>
      </c>
      <c r="O559" s="14">
        <v>14339.41</v>
      </c>
      <c r="P559" s="14">
        <v>14957.37</v>
      </c>
      <c r="Q559" s="14">
        <v>16871.189999999999</v>
      </c>
      <c r="R559" s="14">
        <v>18089.21</v>
      </c>
      <c r="S559" s="14">
        <v>21753.96</v>
      </c>
      <c r="T559" s="14">
        <v>22710.71</v>
      </c>
      <c r="U559" s="14">
        <v>24048.33</v>
      </c>
      <c r="V559" s="14">
        <v>25350.53</v>
      </c>
      <c r="W559" s="14">
        <v>25722.45</v>
      </c>
      <c r="X559" s="14">
        <v>21388.28</v>
      </c>
      <c r="Y559" s="14">
        <v>21779.31</v>
      </c>
      <c r="Z559" s="14">
        <v>21565.360000000001</v>
      </c>
      <c r="AA559" s="14">
        <v>21287.67</v>
      </c>
      <c r="AB559" s="14">
        <v>24042.1</v>
      </c>
      <c r="AC559" s="14">
        <v>23102.79</v>
      </c>
      <c r="AD559" s="14">
        <v>17611.740000000002</v>
      </c>
      <c r="AE559" s="14">
        <v>10608.62</v>
      </c>
      <c r="AF559" s="14">
        <v>9314.6929999999993</v>
      </c>
      <c r="AG559" s="14">
        <v>21505.15</v>
      </c>
      <c r="AH559" s="14">
        <v>8410.8670000000002</v>
      </c>
      <c r="AI559" s="14">
        <v>7941.5479999999998</v>
      </c>
      <c r="AJ559" s="14">
        <v>7863.0060000000003</v>
      </c>
      <c r="AK559" s="14">
        <v>8084.8850000000002</v>
      </c>
      <c r="AL559" s="14">
        <v>8883.5499999999993</v>
      </c>
      <c r="AM559" s="14">
        <v>9949.3719999999994</v>
      </c>
      <c r="AN559" s="14">
        <v>14309.86</v>
      </c>
      <c r="AO559" s="14">
        <v>14824.08</v>
      </c>
      <c r="AP559" s="14">
        <v>16562.439999999999</v>
      </c>
      <c r="AQ559" s="14">
        <v>17972.73</v>
      </c>
      <c r="AR559" s="14">
        <v>21627.59</v>
      </c>
      <c r="AS559" s="14">
        <v>22481.42</v>
      </c>
      <c r="AT559" s="14">
        <v>23830.36</v>
      </c>
      <c r="AU559" s="14">
        <v>24628.3</v>
      </c>
      <c r="AV559" s="14">
        <v>25214.880000000001</v>
      </c>
      <c r="AW559" s="14">
        <v>25340.15</v>
      </c>
      <c r="AX559" s="14">
        <v>25919.599999999999</v>
      </c>
      <c r="AY559" s="14">
        <v>25564.65</v>
      </c>
      <c r="AZ559" s="14">
        <v>25093.19</v>
      </c>
      <c r="BA559" s="14">
        <v>24379.59</v>
      </c>
      <c r="BB559" s="14">
        <v>22779.95</v>
      </c>
      <c r="BC559" s="14">
        <v>17619.34</v>
      </c>
      <c r="BD559" s="14">
        <v>10429.379999999999</v>
      </c>
      <c r="BE559" s="14">
        <v>9056.098</v>
      </c>
      <c r="BF559" s="14">
        <v>25466.15</v>
      </c>
      <c r="BG559" s="14">
        <v>69.870540000000005</v>
      </c>
      <c r="BH559" s="14">
        <v>68.473209999999995</v>
      </c>
      <c r="BI559" s="14">
        <v>67.321430000000007</v>
      </c>
      <c r="BJ559" s="14">
        <v>66.267859999999999</v>
      </c>
      <c r="BK559" s="14">
        <v>65.214290000000005</v>
      </c>
      <c r="BL559" s="14">
        <v>64.455359999999999</v>
      </c>
      <c r="BM559" s="14">
        <v>64.147319999999993</v>
      </c>
      <c r="BN559" s="14">
        <v>65.40625</v>
      </c>
      <c r="BO559" s="14">
        <v>68.46875</v>
      </c>
      <c r="BP559" s="14">
        <v>71.669640000000001</v>
      </c>
      <c r="BQ559" s="14">
        <v>75.308040000000005</v>
      </c>
      <c r="BR559" s="14">
        <v>78.40625</v>
      </c>
      <c r="BS559" s="14">
        <v>81.665180000000007</v>
      </c>
      <c r="BT559" s="14">
        <v>84.46875</v>
      </c>
      <c r="BU559" s="14">
        <v>86.241069999999993</v>
      </c>
      <c r="BV559" s="14">
        <v>87.111609999999999</v>
      </c>
      <c r="BW559" s="14">
        <v>86.803569999999993</v>
      </c>
      <c r="BX559" s="14">
        <v>85.959819999999993</v>
      </c>
      <c r="BY559" s="14">
        <v>83.383930000000007</v>
      </c>
      <c r="BZ559" s="14">
        <v>79.066959999999995</v>
      </c>
      <c r="CA559" s="14">
        <v>75.044640000000001</v>
      </c>
      <c r="CB559" s="14">
        <v>72.589290000000005</v>
      </c>
      <c r="CC559" s="14">
        <v>70.589290000000005</v>
      </c>
      <c r="CD559" s="14">
        <v>69.209819999999993</v>
      </c>
      <c r="CE559" s="14">
        <v>9100.3989999999994</v>
      </c>
      <c r="CF559" s="14">
        <v>9121.2970000000005</v>
      </c>
      <c r="CG559" s="14">
        <v>8301.4380000000001</v>
      </c>
      <c r="CH559" s="14">
        <v>7638.3180000000002</v>
      </c>
      <c r="CI559" s="14">
        <v>6808.7759999999998</v>
      </c>
      <c r="CJ559" s="14">
        <v>7441.3760000000002</v>
      </c>
      <c r="CK559" s="14">
        <v>8194.0959999999995</v>
      </c>
      <c r="CL559" s="14">
        <v>6166.866</v>
      </c>
      <c r="CM559" s="14">
        <v>7051.9690000000001</v>
      </c>
      <c r="CN559" s="14">
        <v>12323.33</v>
      </c>
      <c r="CO559" s="14">
        <v>16730.05</v>
      </c>
      <c r="CP559" s="14">
        <v>10637.86</v>
      </c>
      <c r="CQ559" s="14">
        <v>11786.44</v>
      </c>
      <c r="CR559" s="14">
        <v>12497.68</v>
      </c>
      <c r="CS559" s="14">
        <v>12434.05</v>
      </c>
      <c r="CT559" s="14">
        <v>13096.32</v>
      </c>
      <c r="CU559" s="14">
        <v>12286.94</v>
      </c>
      <c r="CV559" s="14">
        <v>11773.58</v>
      </c>
      <c r="CW559" s="14">
        <v>13700.95</v>
      </c>
      <c r="CX559" s="14">
        <v>26483.46</v>
      </c>
      <c r="CY559" s="14">
        <v>31133.58</v>
      </c>
      <c r="CZ559" s="14">
        <v>22831.05</v>
      </c>
      <c r="DA559" s="14">
        <v>12037.86</v>
      </c>
      <c r="DB559" s="14">
        <v>11115.65</v>
      </c>
      <c r="DC559" s="14">
        <v>8436.2639999999992</v>
      </c>
      <c r="DD559" s="14">
        <v>16</v>
      </c>
      <c r="DE559" s="14">
        <v>19</v>
      </c>
      <c r="DF559" s="27">
        <f t="shared" ca="1" si="8"/>
        <v>4004.6650000000009</v>
      </c>
      <c r="DG559" s="14">
        <v>0</v>
      </c>
      <c r="DH559" s="14"/>
      <c r="DI559" s="14"/>
      <c r="DJ559" s="14"/>
      <c r="DK559" s="14"/>
      <c r="DL559" s="14"/>
      <c r="DM559" s="14"/>
      <c r="DN559" s="14"/>
      <c r="DO559" s="14"/>
      <c r="DP559" s="14"/>
      <c r="DQ559" s="14"/>
      <c r="DR559" s="14"/>
      <c r="DS559" s="14"/>
      <c r="DT559" s="14"/>
      <c r="DU559" s="14"/>
      <c r="DV559" s="14"/>
      <c r="DW559" s="14"/>
      <c r="DX559" s="14"/>
      <c r="DY559" s="14"/>
      <c r="DZ559" s="14"/>
      <c r="EA559" s="14"/>
    </row>
    <row r="560" spans="1:131" x14ac:dyDescent="0.25">
      <c r="A560" s="14" t="s">
        <v>64</v>
      </c>
      <c r="B560" s="14" t="s">
        <v>63</v>
      </c>
      <c r="C560" s="14" t="s">
        <v>63</v>
      </c>
      <c r="D560" s="14" t="s">
        <v>108</v>
      </c>
      <c r="E560" s="14" t="s">
        <v>63</v>
      </c>
      <c r="F560" s="14" t="s">
        <v>63</v>
      </c>
      <c r="G560" s="14" t="s">
        <v>192</v>
      </c>
      <c r="H560" s="1">
        <v>42242</v>
      </c>
      <c r="I560" s="14">
        <v>8220.8979999999992</v>
      </c>
      <c r="J560" s="14">
        <v>7864.4250000000002</v>
      </c>
      <c r="K560" s="14">
        <v>7742.4939999999997</v>
      </c>
      <c r="L560" s="14">
        <v>7847.0929999999998</v>
      </c>
      <c r="M560" s="14">
        <v>8517.9549999999999</v>
      </c>
      <c r="N560" s="14">
        <v>9851.8610000000008</v>
      </c>
      <c r="O560" s="14">
        <v>14041.79</v>
      </c>
      <c r="P560" s="14">
        <v>13896.18</v>
      </c>
      <c r="Q560" s="14">
        <v>15453.14</v>
      </c>
      <c r="R560" s="14">
        <v>17025.86</v>
      </c>
      <c r="S560" s="14">
        <v>20688.080000000002</v>
      </c>
      <c r="T560" s="14">
        <v>22215.78</v>
      </c>
      <c r="U560" s="14">
        <v>23335.22</v>
      </c>
      <c r="V560" s="14">
        <v>24887.919999999998</v>
      </c>
      <c r="W560" s="14">
        <v>25361.53</v>
      </c>
      <c r="X560" s="14">
        <v>20895.099999999999</v>
      </c>
      <c r="Y560" s="14">
        <v>20989.599999999999</v>
      </c>
      <c r="Z560" s="14">
        <v>20958.349999999999</v>
      </c>
      <c r="AA560" s="14">
        <v>20476.150000000001</v>
      </c>
      <c r="AB560" s="14">
        <v>24239.13</v>
      </c>
      <c r="AC560" s="14">
        <v>23320.66</v>
      </c>
      <c r="AD560" s="14">
        <v>17424.63</v>
      </c>
      <c r="AE560" s="14">
        <v>10538.76</v>
      </c>
      <c r="AF560" s="14">
        <v>9215.2150000000001</v>
      </c>
      <c r="AG560" s="14">
        <v>20829.8</v>
      </c>
      <c r="AH560" s="14">
        <v>8272.1589999999997</v>
      </c>
      <c r="AI560" s="14">
        <v>7910.6909999999998</v>
      </c>
      <c r="AJ560" s="14">
        <v>7788.0990000000002</v>
      </c>
      <c r="AK560" s="14">
        <v>7910.9759999999997</v>
      </c>
      <c r="AL560" s="14">
        <v>8628.9169999999995</v>
      </c>
      <c r="AM560" s="14">
        <v>9918.4930000000004</v>
      </c>
      <c r="AN560" s="14">
        <v>14020.29</v>
      </c>
      <c r="AO560" s="14">
        <v>13703.36</v>
      </c>
      <c r="AP560" s="14">
        <v>15204.95</v>
      </c>
      <c r="AQ560" s="14">
        <v>17023.150000000001</v>
      </c>
      <c r="AR560" s="14">
        <v>20641.16</v>
      </c>
      <c r="AS560" s="14">
        <v>22039.119999999999</v>
      </c>
      <c r="AT560" s="14">
        <v>23305.45</v>
      </c>
      <c r="AU560" s="14">
        <v>24359.65</v>
      </c>
      <c r="AV560" s="14">
        <v>25238.880000000001</v>
      </c>
      <c r="AW560" s="14">
        <v>25311.52</v>
      </c>
      <c r="AX560" s="14">
        <v>25464.57</v>
      </c>
      <c r="AY560" s="14">
        <v>25343.759999999998</v>
      </c>
      <c r="AZ560" s="14">
        <v>24525.26</v>
      </c>
      <c r="BA560" s="14">
        <v>24488.83</v>
      </c>
      <c r="BB560" s="14">
        <v>22883.42</v>
      </c>
      <c r="BC560" s="14">
        <v>17324.03</v>
      </c>
      <c r="BD560" s="14">
        <v>10312.219999999999</v>
      </c>
      <c r="BE560" s="14">
        <v>8990.759</v>
      </c>
      <c r="BF560" s="14">
        <v>25111.56</v>
      </c>
      <c r="BG560" s="14">
        <v>68.278760000000005</v>
      </c>
      <c r="BH560" s="14">
        <v>67.035399999999996</v>
      </c>
      <c r="BI560" s="14">
        <v>65.880529999999993</v>
      </c>
      <c r="BJ560" s="14">
        <v>64.858410000000006</v>
      </c>
      <c r="BK560" s="14">
        <v>64.190259999999995</v>
      </c>
      <c r="BL560" s="14">
        <v>63.730089999999997</v>
      </c>
      <c r="BM560" s="14">
        <v>63.486719999999998</v>
      </c>
      <c r="BN560" s="14">
        <v>64.743359999999996</v>
      </c>
      <c r="BO560" s="14">
        <v>68.070790000000002</v>
      </c>
      <c r="BP560" s="14">
        <v>71.70796</v>
      </c>
      <c r="BQ560" s="14">
        <v>75.402659999999997</v>
      </c>
      <c r="BR560" s="14">
        <v>79.168139999999994</v>
      </c>
      <c r="BS560" s="14">
        <v>83.256640000000004</v>
      </c>
      <c r="BT560" s="14">
        <v>86.880529999999993</v>
      </c>
      <c r="BU560" s="14">
        <v>89.305310000000006</v>
      </c>
      <c r="BV560" s="14">
        <v>90.336280000000002</v>
      </c>
      <c r="BW560" s="14">
        <v>89.646019999999993</v>
      </c>
      <c r="BX560" s="14">
        <v>88.699110000000005</v>
      </c>
      <c r="BY560" s="14">
        <v>86.455749999999995</v>
      </c>
      <c r="BZ560" s="14">
        <v>82.477869999999996</v>
      </c>
      <c r="CA560" s="14">
        <v>78.991150000000005</v>
      </c>
      <c r="CB560" s="14">
        <v>77</v>
      </c>
      <c r="CC560" s="14">
        <v>74.938050000000004</v>
      </c>
      <c r="CD560" s="14">
        <v>73.429209999999998</v>
      </c>
      <c r="CE560" s="14">
        <v>6730.875</v>
      </c>
      <c r="CF560" s="14">
        <v>6867.0190000000002</v>
      </c>
      <c r="CG560" s="14">
        <v>6892.7910000000002</v>
      </c>
      <c r="CH560" s="14">
        <v>5797.7250000000004</v>
      </c>
      <c r="CI560" s="14">
        <v>4916.1229999999996</v>
      </c>
      <c r="CJ560" s="14">
        <v>5294.0079999999998</v>
      </c>
      <c r="CK560" s="14">
        <v>5523.3249999999998</v>
      </c>
      <c r="CL560" s="14">
        <v>4283.0510000000004</v>
      </c>
      <c r="CM560" s="14">
        <v>5031.0990000000002</v>
      </c>
      <c r="CN560" s="14">
        <v>9351.9380000000001</v>
      </c>
      <c r="CO560" s="14">
        <v>12981.47</v>
      </c>
      <c r="CP560" s="14">
        <v>8770.2430000000004</v>
      </c>
      <c r="CQ560" s="14">
        <v>8899.8130000000001</v>
      </c>
      <c r="CR560" s="14">
        <v>9352.7980000000007</v>
      </c>
      <c r="CS560" s="14">
        <v>9366.8529999999992</v>
      </c>
      <c r="CT560" s="14">
        <v>10283.24</v>
      </c>
      <c r="CU560" s="14">
        <v>9571.473</v>
      </c>
      <c r="CV560" s="14">
        <v>9077.3240000000005</v>
      </c>
      <c r="CW560" s="14">
        <v>10796.05</v>
      </c>
      <c r="CX560" s="14">
        <v>19482.8</v>
      </c>
      <c r="CY560" s="14">
        <v>24242.53</v>
      </c>
      <c r="CZ560" s="14">
        <v>17813.93</v>
      </c>
      <c r="DA560" s="14">
        <v>9637.3880000000008</v>
      </c>
      <c r="DB560" s="14">
        <v>9023.8220000000001</v>
      </c>
      <c r="DC560" s="14">
        <v>6753.9579999999996</v>
      </c>
      <c r="DD560" s="14">
        <v>16</v>
      </c>
      <c r="DE560" s="14">
        <v>19</v>
      </c>
      <c r="DF560" s="27">
        <f t="shared" ca="1" si="8"/>
        <v>4509.8824999999997</v>
      </c>
      <c r="DG560" s="14">
        <v>0</v>
      </c>
      <c r="DH560" s="14"/>
      <c r="DI560" s="14"/>
      <c r="DJ560" s="14"/>
      <c r="DK560" s="14"/>
      <c r="DL560" s="14"/>
      <c r="DM560" s="14"/>
      <c r="DN560" s="14"/>
      <c r="DO560" s="14"/>
      <c r="DP560" s="14"/>
      <c r="DQ560" s="14"/>
      <c r="DR560" s="14"/>
      <c r="DS560" s="14"/>
      <c r="DT560" s="14"/>
      <c r="DU560" s="14"/>
      <c r="DV560" s="14"/>
      <c r="DW560" s="14"/>
      <c r="DX560" s="14"/>
      <c r="DY560" s="14"/>
      <c r="DZ560" s="14"/>
      <c r="EA560" s="14"/>
    </row>
    <row r="561" spans="1:131" x14ac:dyDescent="0.25">
      <c r="A561" s="14" t="s">
        <v>64</v>
      </c>
      <c r="B561" s="14" t="s">
        <v>63</v>
      </c>
      <c r="C561" s="14" t="s">
        <v>63</v>
      </c>
      <c r="D561" s="14" t="s">
        <v>108</v>
      </c>
      <c r="E561" s="14" t="s">
        <v>63</v>
      </c>
      <c r="F561" s="14" t="s">
        <v>63</v>
      </c>
      <c r="G561" s="14" t="s">
        <v>192</v>
      </c>
      <c r="H561" s="1">
        <v>42243</v>
      </c>
      <c r="I561" s="14">
        <v>8567.3310000000001</v>
      </c>
      <c r="J561" s="14">
        <v>8155.7349999999997</v>
      </c>
      <c r="K561" s="14">
        <v>8074.03</v>
      </c>
      <c r="L561" s="14">
        <v>8160.4480000000003</v>
      </c>
      <c r="M561" s="14">
        <v>8830.0679999999993</v>
      </c>
      <c r="N561" s="14">
        <v>9803.6689999999999</v>
      </c>
      <c r="O561" s="14">
        <v>14577.88</v>
      </c>
      <c r="P561" s="14">
        <v>14646.09</v>
      </c>
      <c r="Q561" s="14">
        <v>16838.48</v>
      </c>
      <c r="R561" s="14">
        <v>18521.939999999999</v>
      </c>
      <c r="S561" s="14">
        <v>23167.46</v>
      </c>
      <c r="T561" s="14">
        <v>23997.38</v>
      </c>
      <c r="U561" s="14">
        <v>25169.56</v>
      </c>
      <c r="V561" s="14">
        <v>26467.89</v>
      </c>
      <c r="W561" s="14">
        <v>26562.639999999999</v>
      </c>
      <c r="X561" s="14">
        <v>22371.31</v>
      </c>
      <c r="Y561" s="14">
        <v>22667.84</v>
      </c>
      <c r="Z561" s="14">
        <v>22169.49</v>
      </c>
      <c r="AA561" s="14">
        <v>21930.71</v>
      </c>
      <c r="AB561" s="14">
        <v>25825.95</v>
      </c>
      <c r="AC561" s="14">
        <v>24584.07</v>
      </c>
      <c r="AD561" s="14">
        <v>18486.04</v>
      </c>
      <c r="AE561" s="14">
        <v>11222.38</v>
      </c>
      <c r="AF561" s="14">
        <v>9846.94</v>
      </c>
      <c r="AG561" s="14">
        <v>22284.84</v>
      </c>
      <c r="AH561" s="14">
        <v>8502.4989999999998</v>
      </c>
      <c r="AI561" s="14">
        <v>8087.46</v>
      </c>
      <c r="AJ561" s="14">
        <v>7954.3530000000001</v>
      </c>
      <c r="AK561" s="14">
        <v>8115.7690000000002</v>
      </c>
      <c r="AL561" s="14">
        <v>8859.6039999999994</v>
      </c>
      <c r="AM561" s="14">
        <v>9857.7839999999997</v>
      </c>
      <c r="AN561" s="14">
        <v>14620.77</v>
      </c>
      <c r="AO561" s="14">
        <v>14446.75</v>
      </c>
      <c r="AP561" s="14">
        <v>16657.240000000002</v>
      </c>
      <c r="AQ561" s="14">
        <v>18468.490000000002</v>
      </c>
      <c r="AR561" s="14">
        <v>23085.360000000001</v>
      </c>
      <c r="AS561" s="14">
        <v>23994.639999999999</v>
      </c>
      <c r="AT561" s="14">
        <v>25399.17</v>
      </c>
      <c r="AU561" s="14">
        <v>26213.51</v>
      </c>
      <c r="AV561" s="14">
        <v>26827.51</v>
      </c>
      <c r="AW561" s="14">
        <v>27256.54</v>
      </c>
      <c r="AX561" s="14">
        <v>27431.43</v>
      </c>
      <c r="AY561" s="14">
        <v>26916.31</v>
      </c>
      <c r="AZ561" s="14">
        <v>26271.72</v>
      </c>
      <c r="BA561" s="14">
        <v>26324.47</v>
      </c>
      <c r="BB561" s="14">
        <v>24314.73</v>
      </c>
      <c r="BC561" s="14">
        <v>18360.02</v>
      </c>
      <c r="BD561" s="14">
        <v>10962.46</v>
      </c>
      <c r="BE561" s="14">
        <v>9675.16</v>
      </c>
      <c r="BF561" s="14">
        <v>26920.99</v>
      </c>
      <c r="BG561" s="14">
        <v>72.38158</v>
      </c>
      <c r="BH561" s="14">
        <v>70.894739999999999</v>
      </c>
      <c r="BI561" s="14">
        <v>69.5</v>
      </c>
      <c r="BJ561" s="14">
        <v>68.333340000000007</v>
      </c>
      <c r="BK561" s="14">
        <v>67.144739999999999</v>
      </c>
      <c r="BL561" s="14">
        <v>66.166659999999993</v>
      </c>
      <c r="BM561" s="14">
        <v>65.679820000000007</v>
      </c>
      <c r="BN561" s="14">
        <v>68.372810000000001</v>
      </c>
      <c r="BO561" s="14">
        <v>72.859650000000002</v>
      </c>
      <c r="BP561" s="14">
        <v>76.956140000000005</v>
      </c>
      <c r="BQ561" s="14">
        <v>81.201750000000004</v>
      </c>
      <c r="BR561" s="14">
        <v>85.504390000000001</v>
      </c>
      <c r="BS561" s="14">
        <v>89.078950000000006</v>
      </c>
      <c r="BT561" s="14">
        <v>91.710530000000006</v>
      </c>
      <c r="BU561" s="14">
        <v>93.662279999999996</v>
      </c>
      <c r="BV561" s="14">
        <v>94.285089999999997</v>
      </c>
      <c r="BW561" s="14">
        <v>93.36842</v>
      </c>
      <c r="BX561" s="14">
        <v>91.451750000000004</v>
      </c>
      <c r="BY561" s="14">
        <v>88.701750000000004</v>
      </c>
      <c r="BZ561" s="14">
        <v>84.890349999999998</v>
      </c>
      <c r="CA561" s="14">
        <v>81.890349999999998</v>
      </c>
      <c r="CB561" s="14">
        <v>79.859650000000002</v>
      </c>
      <c r="CC561" s="14">
        <v>77.964910000000003</v>
      </c>
      <c r="CD561" s="14">
        <v>75.964910000000003</v>
      </c>
      <c r="CE561" s="14">
        <v>6691.25</v>
      </c>
      <c r="CF561" s="14">
        <v>6741.0730000000003</v>
      </c>
      <c r="CG561" s="14">
        <v>6424.3530000000001</v>
      </c>
      <c r="CH561" s="14">
        <v>5611.8680000000004</v>
      </c>
      <c r="CI561" s="14">
        <v>4838.8370000000004</v>
      </c>
      <c r="CJ561" s="14">
        <v>5044.491</v>
      </c>
      <c r="CK561" s="14">
        <v>5118.0730000000003</v>
      </c>
      <c r="CL561" s="14">
        <v>4528.415</v>
      </c>
      <c r="CM561" s="14">
        <v>5963.6610000000001</v>
      </c>
      <c r="CN561" s="14">
        <v>10081.870000000001</v>
      </c>
      <c r="CO561" s="14">
        <v>13971.8</v>
      </c>
      <c r="CP561" s="14">
        <v>8329.82</v>
      </c>
      <c r="CQ561" s="14">
        <v>9124.1929999999993</v>
      </c>
      <c r="CR561" s="14">
        <v>9207.6589999999997</v>
      </c>
      <c r="CS561" s="14">
        <v>9048.0789999999997</v>
      </c>
      <c r="CT561" s="14">
        <v>9349.3780000000006</v>
      </c>
      <c r="CU561" s="14">
        <v>9995.2549999999992</v>
      </c>
      <c r="CV561" s="14">
        <v>10990.52</v>
      </c>
      <c r="CW561" s="14">
        <v>13115.52</v>
      </c>
      <c r="CX561" s="14">
        <v>28573.39</v>
      </c>
      <c r="CY561" s="14">
        <v>37407.269999999997</v>
      </c>
      <c r="CZ561" s="14">
        <v>32612.53</v>
      </c>
      <c r="DA561" s="14">
        <v>15040.8</v>
      </c>
      <c r="DB561" s="14">
        <v>11748.71</v>
      </c>
      <c r="DC561" s="14">
        <v>7185.2550000000001</v>
      </c>
      <c r="DD561" s="14">
        <v>16</v>
      </c>
      <c r="DE561" s="14">
        <v>19</v>
      </c>
      <c r="DF561" s="27">
        <f t="shared" ca="1" si="8"/>
        <v>4823.1100000000006</v>
      </c>
      <c r="DG561" s="14">
        <v>0</v>
      </c>
      <c r="DH561" s="14"/>
      <c r="DI561" s="14"/>
      <c r="DJ561" s="14"/>
      <c r="DK561" s="14"/>
      <c r="DL561" s="14"/>
      <c r="DM561" s="14"/>
      <c r="DN561" s="14"/>
      <c r="DO561" s="14"/>
      <c r="DP561" s="14"/>
      <c r="DQ561" s="14"/>
      <c r="DR561" s="14"/>
      <c r="DS561" s="14"/>
      <c r="DT561" s="14"/>
      <c r="DU561" s="14"/>
      <c r="DV561" s="14"/>
      <c r="DW561" s="14"/>
      <c r="DX561" s="14"/>
      <c r="DY561" s="14"/>
      <c r="DZ561" s="14"/>
      <c r="EA561" s="14"/>
    </row>
    <row r="562" spans="1:131" x14ac:dyDescent="0.25">
      <c r="A562" s="14" t="s">
        <v>64</v>
      </c>
      <c r="B562" s="14" t="s">
        <v>63</v>
      </c>
      <c r="C562" s="14" t="s">
        <v>63</v>
      </c>
      <c r="D562" s="14" t="s">
        <v>108</v>
      </c>
      <c r="E562" s="14" t="s">
        <v>63</v>
      </c>
      <c r="F562" s="14" t="s">
        <v>63</v>
      </c>
      <c r="G562" s="14" t="s">
        <v>192</v>
      </c>
      <c r="H562" s="1">
        <v>42256</v>
      </c>
      <c r="I562" s="14">
        <v>8940.0580000000009</v>
      </c>
      <c r="J562" s="14">
        <v>8590.2459999999992</v>
      </c>
      <c r="K562" s="14">
        <v>8475.1509999999998</v>
      </c>
      <c r="L562" s="14">
        <v>8512.4429999999993</v>
      </c>
      <c r="M562" s="14">
        <v>9250.1779999999999</v>
      </c>
      <c r="N562" s="14">
        <v>10423.14</v>
      </c>
      <c r="O562" s="14">
        <v>15233.63</v>
      </c>
      <c r="P562" s="14">
        <v>14968.68</v>
      </c>
      <c r="Q562" s="14">
        <v>16913.38</v>
      </c>
      <c r="R562" s="14">
        <v>18975.689999999999</v>
      </c>
      <c r="S562" s="14">
        <v>22910.43</v>
      </c>
      <c r="T562" s="14">
        <v>24633.64</v>
      </c>
      <c r="U562" s="14">
        <v>25633.23</v>
      </c>
      <c r="V562" s="14">
        <v>27151.29</v>
      </c>
      <c r="W562" s="14">
        <v>27179.64</v>
      </c>
      <c r="X562" s="14">
        <v>22846.16</v>
      </c>
      <c r="Y562" s="14">
        <v>23607.58</v>
      </c>
      <c r="Z562" s="14">
        <v>23327.54</v>
      </c>
      <c r="AA562" s="14">
        <v>22881.67</v>
      </c>
      <c r="AB562" s="14">
        <v>26846.959999999999</v>
      </c>
      <c r="AC562" s="14">
        <v>25102.42</v>
      </c>
      <c r="AD562" s="14">
        <v>18789.82</v>
      </c>
      <c r="AE562" s="14">
        <v>11416.55</v>
      </c>
      <c r="AF562" s="14">
        <v>10245.9</v>
      </c>
      <c r="AG562" s="14">
        <v>23165.74</v>
      </c>
      <c r="AH562" s="14">
        <v>8625.6720000000005</v>
      </c>
      <c r="AI562" s="14">
        <v>8154.1379999999999</v>
      </c>
      <c r="AJ562" s="14">
        <v>8346.3469999999998</v>
      </c>
      <c r="AK562" s="14">
        <v>8472.7610000000004</v>
      </c>
      <c r="AL562" s="14">
        <v>9276.5429999999997</v>
      </c>
      <c r="AM562" s="14">
        <v>10452.620000000001</v>
      </c>
      <c r="AN562" s="14">
        <v>15287.09</v>
      </c>
      <c r="AO562" s="14">
        <v>14730.87</v>
      </c>
      <c r="AP562" s="14">
        <v>16736.73</v>
      </c>
      <c r="AQ562" s="14">
        <v>18993.68</v>
      </c>
      <c r="AR562" s="14">
        <v>22926.42</v>
      </c>
      <c r="AS562" s="14">
        <v>24716</v>
      </c>
      <c r="AT562" s="14">
        <v>25980.080000000002</v>
      </c>
      <c r="AU562" s="14">
        <v>27106.91</v>
      </c>
      <c r="AV562" s="14">
        <v>27755.96</v>
      </c>
      <c r="AW562" s="14">
        <v>27981.46</v>
      </c>
      <c r="AX562" s="14">
        <v>28534.55</v>
      </c>
      <c r="AY562" s="14">
        <v>28117.63</v>
      </c>
      <c r="AZ562" s="14">
        <v>27161.99</v>
      </c>
      <c r="BA562" s="14">
        <v>27125.68</v>
      </c>
      <c r="BB562" s="14">
        <v>24687.84</v>
      </c>
      <c r="BC562" s="14">
        <v>18641</v>
      </c>
      <c r="BD562" s="14">
        <v>11214.69</v>
      </c>
      <c r="BE562" s="14">
        <v>10085.18</v>
      </c>
      <c r="BF562" s="14">
        <v>27884.69</v>
      </c>
      <c r="BG562" s="14">
        <v>72.747789999999995</v>
      </c>
      <c r="BH562" s="14">
        <v>70.831860000000006</v>
      </c>
      <c r="BI562" s="14">
        <v>69.048680000000004</v>
      </c>
      <c r="BJ562" s="14">
        <v>68.110619999999997</v>
      </c>
      <c r="BK562" s="14">
        <v>66.420360000000002</v>
      </c>
      <c r="BL562" s="14">
        <v>65.561949999999996</v>
      </c>
      <c r="BM562" s="14">
        <v>65.212389999999999</v>
      </c>
      <c r="BN562" s="14">
        <v>67.278760000000005</v>
      </c>
      <c r="BO562" s="14">
        <v>72.94247</v>
      </c>
      <c r="BP562" s="14">
        <v>78.376109999999997</v>
      </c>
      <c r="BQ562" s="14">
        <v>83.730090000000004</v>
      </c>
      <c r="BR562" s="14">
        <v>88.039829999999995</v>
      </c>
      <c r="BS562" s="14">
        <v>91.637169999999998</v>
      </c>
      <c r="BT562" s="14">
        <v>94.960170000000005</v>
      </c>
      <c r="BU562" s="14">
        <v>96.725660000000005</v>
      </c>
      <c r="BV562" s="14">
        <v>97.849559999999997</v>
      </c>
      <c r="BW562" s="14">
        <v>97.504429999999999</v>
      </c>
      <c r="BX562" s="14">
        <v>95.738939999999999</v>
      </c>
      <c r="BY562" s="14">
        <v>92.371679999999998</v>
      </c>
      <c r="BZ562" s="14">
        <v>86.880529999999993</v>
      </c>
      <c r="CA562" s="14">
        <v>82.446899999999999</v>
      </c>
      <c r="CB562" s="14">
        <v>79.584069999999997</v>
      </c>
      <c r="CC562" s="14">
        <v>77.336280000000002</v>
      </c>
      <c r="CD562" s="14">
        <v>75.619470000000007</v>
      </c>
      <c r="CE562" s="14">
        <v>16787.46</v>
      </c>
      <c r="CF562" s="14">
        <v>34577.14</v>
      </c>
      <c r="CG562" s="14">
        <v>13670.41</v>
      </c>
      <c r="CH562" s="14">
        <v>11918.2</v>
      </c>
      <c r="CI562" s="14">
        <v>8492.1479999999992</v>
      </c>
      <c r="CJ562" s="14">
        <v>8062.8270000000002</v>
      </c>
      <c r="CK562" s="14">
        <v>7929.9269999999997</v>
      </c>
      <c r="CL562" s="14">
        <v>13100.49</v>
      </c>
      <c r="CM562" s="14">
        <v>16653.54</v>
      </c>
      <c r="CN562" s="14">
        <v>25494.58</v>
      </c>
      <c r="CO562" s="14">
        <v>28642.45</v>
      </c>
      <c r="CP562" s="14">
        <v>14059.76</v>
      </c>
      <c r="CQ562" s="14">
        <v>13204.8</v>
      </c>
      <c r="CR562" s="14">
        <v>13037.67</v>
      </c>
      <c r="CS562" s="14">
        <v>13422.59</v>
      </c>
      <c r="CT562" s="14">
        <v>14263.1</v>
      </c>
      <c r="CU562" s="14">
        <v>13697.55</v>
      </c>
      <c r="CV562" s="14">
        <v>13218.1</v>
      </c>
      <c r="CW562" s="14">
        <v>17079.52</v>
      </c>
      <c r="CX562" s="14">
        <v>36053.94</v>
      </c>
      <c r="CY562" s="14">
        <v>49710.89</v>
      </c>
      <c r="CZ562" s="14">
        <v>31065.94</v>
      </c>
      <c r="DA562" s="14">
        <v>15214.8</v>
      </c>
      <c r="DB562" s="14">
        <v>13069.44</v>
      </c>
      <c r="DC562" s="14">
        <v>9945.0159999999996</v>
      </c>
      <c r="DD562" s="14">
        <v>16</v>
      </c>
      <c r="DE562" s="14">
        <v>19</v>
      </c>
      <c r="DF562" s="27">
        <f t="shared" ca="1" si="8"/>
        <v>4931.6625000000022</v>
      </c>
      <c r="DG562" s="14">
        <v>0</v>
      </c>
      <c r="DH562" s="14"/>
      <c r="DI562" s="14"/>
      <c r="DJ562" s="14"/>
      <c r="DK562" s="14"/>
      <c r="DL562" s="14"/>
      <c r="DM562" s="14"/>
      <c r="DN562" s="14"/>
      <c r="DO562" s="14"/>
      <c r="DP562" s="14"/>
      <c r="DQ562" s="14"/>
      <c r="DR562" s="14"/>
      <c r="DS562" s="14"/>
      <c r="DT562" s="14"/>
      <c r="DU562" s="14"/>
      <c r="DV562" s="14"/>
      <c r="DW562" s="14"/>
      <c r="DX562" s="14"/>
      <c r="DY562" s="14"/>
      <c r="DZ562" s="14"/>
      <c r="EA562" s="14"/>
    </row>
    <row r="563" spans="1:131" x14ac:dyDescent="0.25">
      <c r="A563" s="14" t="s">
        <v>64</v>
      </c>
      <c r="B563" s="14" t="s">
        <v>63</v>
      </c>
      <c r="C563" s="14" t="s">
        <v>63</v>
      </c>
      <c r="D563" s="14" t="s">
        <v>108</v>
      </c>
      <c r="E563" s="14" t="s">
        <v>63</v>
      </c>
      <c r="F563" s="14" t="s">
        <v>63</v>
      </c>
      <c r="G563" s="14" t="s">
        <v>192</v>
      </c>
      <c r="H563" s="1">
        <v>42257</v>
      </c>
      <c r="I563" s="14">
        <v>9135.8019999999997</v>
      </c>
      <c r="J563" s="14">
        <v>8659.1440000000002</v>
      </c>
      <c r="K563" s="14">
        <v>8484.4269999999997</v>
      </c>
      <c r="L563" s="14">
        <v>8520.0490000000009</v>
      </c>
      <c r="M563" s="14">
        <v>9150.6470000000008</v>
      </c>
      <c r="N563" s="14">
        <v>10198.5</v>
      </c>
      <c r="O563" s="14">
        <v>15723.68</v>
      </c>
      <c r="P563" s="14">
        <v>15413.62</v>
      </c>
      <c r="Q563" s="14">
        <v>17292.66</v>
      </c>
      <c r="R563" s="14">
        <v>19231.349999999999</v>
      </c>
      <c r="S563" s="14">
        <v>23317.93</v>
      </c>
      <c r="T563" s="14">
        <v>24526.73</v>
      </c>
      <c r="U563" s="14">
        <v>25723.06</v>
      </c>
      <c r="V563" s="14">
        <v>26755.81</v>
      </c>
      <c r="W563" s="14">
        <v>26487.32</v>
      </c>
      <c r="X563" s="14">
        <v>22491.22</v>
      </c>
      <c r="Y563" s="14">
        <v>22806.18</v>
      </c>
      <c r="Z563" s="14">
        <v>22701.82</v>
      </c>
      <c r="AA563" s="14">
        <v>22296.99</v>
      </c>
      <c r="AB563" s="14">
        <v>26061.84</v>
      </c>
      <c r="AC563" s="14">
        <v>23931.08</v>
      </c>
      <c r="AD563" s="14">
        <v>17932.48</v>
      </c>
      <c r="AE563" s="14">
        <v>10983.33</v>
      </c>
      <c r="AF563" s="14">
        <v>9779.5789999999997</v>
      </c>
      <c r="AG563" s="14">
        <v>22574.05</v>
      </c>
      <c r="AH563" s="14">
        <v>9009.9719999999998</v>
      </c>
      <c r="AI563" s="14">
        <v>8508.5849999999991</v>
      </c>
      <c r="AJ563" s="14">
        <v>8397.6219999999994</v>
      </c>
      <c r="AK563" s="14">
        <v>8480.8880000000008</v>
      </c>
      <c r="AL563" s="14">
        <v>9131.473</v>
      </c>
      <c r="AM563" s="14">
        <v>10228.790000000001</v>
      </c>
      <c r="AN563" s="14">
        <v>15769</v>
      </c>
      <c r="AO563" s="14">
        <v>15234.17</v>
      </c>
      <c r="AP563" s="14">
        <v>17183.25</v>
      </c>
      <c r="AQ563" s="14">
        <v>19128.5</v>
      </c>
      <c r="AR563" s="14">
        <v>23270.98</v>
      </c>
      <c r="AS563" s="14">
        <v>24565.94</v>
      </c>
      <c r="AT563" s="14">
        <v>26034.71</v>
      </c>
      <c r="AU563" s="14">
        <v>26672.29</v>
      </c>
      <c r="AV563" s="14">
        <v>26960.79</v>
      </c>
      <c r="AW563" s="14">
        <v>26933.82</v>
      </c>
      <c r="AX563" s="14">
        <v>27135.56</v>
      </c>
      <c r="AY563" s="14">
        <v>27123.31</v>
      </c>
      <c r="AZ563" s="14">
        <v>26295.21</v>
      </c>
      <c r="BA563" s="14">
        <v>26457.71</v>
      </c>
      <c r="BB563" s="14">
        <v>23579.35</v>
      </c>
      <c r="BC563" s="14">
        <v>17788.87</v>
      </c>
      <c r="BD563" s="14">
        <v>10733.5</v>
      </c>
      <c r="BE563" s="14">
        <v>9645.8870000000006</v>
      </c>
      <c r="BF563" s="14">
        <v>26832.74</v>
      </c>
      <c r="BG563" s="14">
        <v>73.939250000000001</v>
      </c>
      <c r="BH563" s="14">
        <v>72.247669999999999</v>
      </c>
      <c r="BI563" s="14">
        <v>70.565420000000003</v>
      </c>
      <c r="BJ563" s="14">
        <v>69.219629999999995</v>
      </c>
      <c r="BK563" s="14">
        <v>68.177570000000003</v>
      </c>
      <c r="BL563" s="14">
        <v>67.275700000000001</v>
      </c>
      <c r="BM563" s="14">
        <v>66.439250000000001</v>
      </c>
      <c r="BN563" s="14">
        <v>67.757009999999994</v>
      </c>
      <c r="BO563" s="14">
        <v>72.551400000000001</v>
      </c>
      <c r="BP563" s="14">
        <v>78.037379999999999</v>
      </c>
      <c r="BQ563" s="14">
        <v>82.733639999999994</v>
      </c>
      <c r="BR563" s="14">
        <v>87.168220000000005</v>
      </c>
      <c r="BS563" s="14">
        <v>91.186909999999997</v>
      </c>
      <c r="BT563" s="14">
        <v>94.38785</v>
      </c>
      <c r="BU563" s="14">
        <v>95.990650000000002</v>
      </c>
      <c r="BV563" s="14">
        <v>96.261679999999998</v>
      </c>
      <c r="BW563" s="14">
        <v>95.948599999999999</v>
      </c>
      <c r="BX563" s="14">
        <v>94.331779999999995</v>
      </c>
      <c r="BY563" s="14">
        <v>90.943920000000006</v>
      </c>
      <c r="BZ563" s="14">
        <v>86.182239999999993</v>
      </c>
      <c r="CA563" s="14">
        <v>82.5</v>
      </c>
      <c r="CB563" s="14">
        <v>79.691590000000005</v>
      </c>
      <c r="CC563" s="14">
        <v>77.509349999999998</v>
      </c>
      <c r="CD563" s="14">
        <v>75.855140000000006</v>
      </c>
      <c r="CE563" s="14">
        <v>8568.1959999999999</v>
      </c>
      <c r="CF563" s="14">
        <v>11808.17</v>
      </c>
      <c r="CG563" s="14">
        <v>9773.4950000000008</v>
      </c>
      <c r="CH563" s="14">
        <v>8443.7379999999994</v>
      </c>
      <c r="CI563" s="14">
        <v>7819.433</v>
      </c>
      <c r="CJ563" s="14">
        <v>6001.2309999999998</v>
      </c>
      <c r="CK563" s="14">
        <v>6322.7809999999999</v>
      </c>
      <c r="CL563" s="14">
        <v>4876.5860000000002</v>
      </c>
      <c r="CM563" s="14">
        <v>7004.4219999999996</v>
      </c>
      <c r="CN563" s="14">
        <v>10615.41</v>
      </c>
      <c r="CO563" s="14">
        <v>14008.1</v>
      </c>
      <c r="CP563" s="14">
        <v>9606.7459999999992</v>
      </c>
      <c r="CQ563" s="14">
        <v>9793.9860000000008</v>
      </c>
      <c r="CR563" s="14">
        <v>10452.43</v>
      </c>
      <c r="CS563" s="14">
        <v>10512.61</v>
      </c>
      <c r="CT563" s="14">
        <v>10293.43</v>
      </c>
      <c r="CU563" s="14">
        <v>9736.2070000000003</v>
      </c>
      <c r="CV563" s="14">
        <v>9646.4429999999993</v>
      </c>
      <c r="CW563" s="14">
        <v>11345.23</v>
      </c>
      <c r="CX563" s="14">
        <v>30012.639999999999</v>
      </c>
      <c r="CY563" s="14">
        <v>28953.88</v>
      </c>
      <c r="CZ563" s="14">
        <v>21710.83</v>
      </c>
      <c r="DA563" s="14">
        <v>12420.21</v>
      </c>
      <c r="DB563" s="14">
        <v>11533.03</v>
      </c>
      <c r="DC563" s="14">
        <v>6828.96</v>
      </c>
      <c r="DD563" s="14">
        <v>16</v>
      </c>
      <c r="DE563" s="14">
        <v>19</v>
      </c>
      <c r="DF563" s="27">
        <f t="shared" ca="1" si="8"/>
        <v>4464.3174999999974</v>
      </c>
      <c r="DG563" s="14">
        <v>0</v>
      </c>
      <c r="DH563" s="14"/>
      <c r="DI563" s="14"/>
      <c r="DJ563" s="14"/>
      <c r="DK563" s="14"/>
      <c r="DL563" s="14"/>
      <c r="DM563" s="14"/>
      <c r="DN563" s="14"/>
      <c r="DO563" s="14"/>
      <c r="DP563" s="14"/>
      <c r="DQ563" s="14"/>
      <c r="DR563" s="14"/>
      <c r="DS563" s="14"/>
      <c r="DT563" s="14"/>
      <c r="DU563" s="14"/>
      <c r="DV563" s="14"/>
      <c r="DW563" s="14"/>
      <c r="DX563" s="14"/>
      <c r="DY563" s="14"/>
      <c r="DZ563" s="14"/>
      <c r="EA563" s="14"/>
    </row>
    <row r="564" spans="1:131" x14ac:dyDescent="0.25">
      <c r="A564" s="14" t="s">
        <v>64</v>
      </c>
      <c r="B564" s="14" t="s">
        <v>63</v>
      </c>
      <c r="C564" s="14" t="s">
        <v>63</v>
      </c>
      <c r="D564" s="14" t="s">
        <v>108</v>
      </c>
      <c r="E564" s="14" t="s">
        <v>63</v>
      </c>
      <c r="F564" s="14" t="s">
        <v>63</v>
      </c>
      <c r="G564" s="14" t="s">
        <v>192</v>
      </c>
      <c r="H564" s="1">
        <v>42258</v>
      </c>
      <c r="I564" s="14">
        <v>8867.7759999999998</v>
      </c>
      <c r="J564" s="14">
        <v>8564.1129999999994</v>
      </c>
      <c r="K564" s="14">
        <v>8445.6980000000003</v>
      </c>
      <c r="L564" s="14">
        <v>8695.0849999999991</v>
      </c>
      <c r="M564" s="14">
        <v>9673.6460000000006</v>
      </c>
      <c r="N564" s="14">
        <v>11611.42</v>
      </c>
      <c r="O564" s="14">
        <v>15735.46</v>
      </c>
      <c r="P564" s="14">
        <v>15622.86</v>
      </c>
      <c r="Q564" s="14">
        <v>17085.12</v>
      </c>
      <c r="R564" s="14">
        <v>19923.59</v>
      </c>
      <c r="S564" s="14">
        <v>21624.81</v>
      </c>
      <c r="T564" s="14">
        <v>22677.18</v>
      </c>
      <c r="U564" s="14">
        <v>23684.52</v>
      </c>
      <c r="V564" s="14">
        <v>24833.5</v>
      </c>
      <c r="W564" s="14">
        <v>24535.83</v>
      </c>
      <c r="X564" s="14">
        <v>20896.43</v>
      </c>
      <c r="Y564" s="14">
        <v>21062.65</v>
      </c>
      <c r="Z564" s="14">
        <v>20937.259999999998</v>
      </c>
      <c r="AA564" s="14">
        <v>20457.11</v>
      </c>
      <c r="AB564" s="14">
        <v>24264.48</v>
      </c>
      <c r="AC564" s="14">
        <v>24257.52</v>
      </c>
      <c r="AD564" s="14">
        <v>19760.79</v>
      </c>
      <c r="AE564" s="14">
        <v>11936.05</v>
      </c>
      <c r="AF564" s="14">
        <v>9451.8130000000001</v>
      </c>
      <c r="AG564" s="14">
        <v>20838.36</v>
      </c>
      <c r="AH564" s="14">
        <v>8757.0879999999997</v>
      </c>
      <c r="AI564" s="14">
        <v>8508.6319999999996</v>
      </c>
      <c r="AJ564" s="14">
        <v>8375.8539999999994</v>
      </c>
      <c r="AK564" s="14">
        <v>8667.0859999999993</v>
      </c>
      <c r="AL564" s="14">
        <v>9694.6260000000002</v>
      </c>
      <c r="AM564" s="14">
        <v>11682.46</v>
      </c>
      <c r="AN564" s="14">
        <v>15759.01</v>
      </c>
      <c r="AO564" s="14">
        <v>15447.08</v>
      </c>
      <c r="AP564" s="14">
        <v>16901.490000000002</v>
      </c>
      <c r="AQ564" s="14">
        <v>19855.96</v>
      </c>
      <c r="AR564" s="14">
        <v>21620.92</v>
      </c>
      <c r="AS564" s="14">
        <v>22678.71</v>
      </c>
      <c r="AT564" s="14">
        <v>23796.02</v>
      </c>
      <c r="AU564" s="14">
        <v>24563.51</v>
      </c>
      <c r="AV564" s="14">
        <v>24828.959999999999</v>
      </c>
      <c r="AW564" s="14">
        <v>25272.55</v>
      </c>
      <c r="AX564" s="14">
        <v>25395.759999999998</v>
      </c>
      <c r="AY564" s="14">
        <v>25200.28</v>
      </c>
      <c r="AZ564" s="14">
        <v>24357.03</v>
      </c>
      <c r="BA564" s="14">
        <v>24652.31</v>
      </c>
      <c r="BB564" s="14">
        <v>23845.81</v>
      </c>
      <c r="BC564" s="14">
        <v>19552.61</v>
      </c>
      <c r="BD564" s="14">
        <v>11683.21</v>
      </c>
      <c r="BE564" s="14">
        <v>9275.6149999999998</v>
      </c>
      <c r="BF564" s="14">
        <v>25012.66</v>
      </c>
      <c r="BG564" s="14">
        <v>74.278850000000006</v>
      </c>
      <c r="BH564" s="14">
        <v>73.019229999999993</v>
      </c>
      <c r="BI564" s="14">
        <v>71.572109999999995</v>
      </c>
      <c r="BJ564" s="14">
        <v>70.259609999999995</v>
      </c>
      <c r="BK564" s="14">
        <v>68.956729999999993</v>
      </c>
      <c r="BL564" s="14">
        <v>68.389420000000001</v>
      </c>
      <c r="BM564" s="14">
        <v>67.774039999999999</v>
      </c>
      <c r="BN564" s="14">
        <v>67.903850000000006</v>
      </c>
      <c r="BO564" s="14">
        <v>70.644229999999993</v>
      </c>
      <c r="BP564" s="14">
        <v>74.836539999999999</v>
      </c>
      <c r="BQ564" s="14">
        <v>79.283649999999994</v>
      </c>
      <c r="BR564" s="14">
        <v>83.004810000000006</v>
      </c>
      <c r="BS564" s="14">
        <v>87.067310000000006</v>
      </c>
      <c r="BT564" s="14">
        <v>90.379810000000006</v>
      </c>
      <c r="BU564" s="14">
        <v>91.836539999999999</v>
      </c>
      <c r="BV564" s="14">
        <v>93.216350000000006</v>
      </c>
      <c r="BW564" s="14">
        <v>92.572109999999995</v>
      </c>
      <c r="BX564" s="14">
        <v>90.615390000000005</v>
      </c>
      <c r="BY564" s="14">
        <v>86.831729999999993</v>
      </c>
      <c r="BZ564" s="14">
        <v>82.418270000000007</v>
      </c>
      <c r="CA564" s="14">
        <v>78.995189999999994</v>
      </c>
      <c r="CB564" s="14">
        <v>76.514420000000001</v>
      </c>
      <c r="CC564" s="14">
        <v>74.182689999999994</v>
      </c>
      <c r="CD564" s="14">
        <v>72.528850000000006</v>
      </c>
      <c r="CE564" s="14">
        <v>7293.4660000000003</v>
      </c>
      <c r="CF564" s="14">
        <v>7883.527</v>
      </c>
      <c r="CG564" s="14">
        <v>7392.317</v>
      </c>
      <c r="CH564" s="14">
        <v>6269.0789999999997</v>
      </c>
      <c r="CI564" s="14">
        <v>5467.2960000000003</v>
      </c>
      <c r="CJ564" s="14">
        <v>5481.6670000000004</v>
      </c>
      <c r="CK564" s="14">
        <v>5590.2910000000002</v>
      </c>
      <c r="CL564" s="14">
        <v>4080.93</v>
      </c>
      <c r="CM564" s="14">
        <v>4811.2780000000002</v>
      </c>
      <c r="CN564" s="14">
        <v>8528.598</v>
      </c>
      <c r="CO564" s="14">
        <v>12655.13</v>
      </c>
      <c r="CP564" s="14">
        <v>8240.0280000000002</v>
      </c>
      <c r="CQ564" s="14">
        <v>8672.5149999999994</v>
      </c>
      <c r="CR564" s="14">
        <v>8577.8619999999992</v>
      </c>
      <c r="CS564" s="14">
        <v>8589.92</v>
      </c>
      <c r="CT564" s="14">
        <v>9489.1460000000006</v>
      </c>
      <c r="CU564" s="14">
        <v>8671.2669999999998</v>
      </c>
      <c r="CV564" s="14">
        <v>8484.14</v>
      </c>
      <c r="CW564" s="14">
        <v>10395.540000000001</v>
      </c>
      <c r="CX564" s="14">
        <v>18060.560000000001</v>
      </c>
      <c r="CY564" s="14">
        <v>20865.89</v>
      </c>
      <c r="CZ564" s="14">
        <v>16010.2</v>
      </c>
      <c r="DA564" s="14">
        <v>9162.5210000000006</v>
      </c>
      <c r="DB564" s="14">
        <v>8813.8169999999991</v>
      </c>
      <c r="DC564" s="14">
        <v>6212.3990000000003</v>
      </c>
      <c r="DD564" s="14">
        <v>16</v>
      </c>
      <c r="DE564" s="14">
        <v>19</v>
      </c>
      <c r="DF564" s="27">
        <f t="shared" ca="1" si="8"/>
        <v>4336.0249999999978</v>
      </c>
      <c r="DG564" s="14">
        <v>0</v>
      </c>
      <c r="DH564" s="14"/>
      <c r="DI564" s="14"/>
      <c r="DJ564" s="14"/>
      <c r="DK564" s="14"/>
      <c r="DL564" s="14"/>
      <c r="DM564" s="14"/>
      <c r="DN564" s="14"/>
      <c r="DO564" s="14"/>
      <c r="DP564" s="14"/>
      <c r="DQ564" s="14"/>
      <c r="DR564" s="14"/>
      <c r="DS564" s="14"/>
      <c r="DT564" s="14"/>
      <c r="DU564" s="14"/>
      <c r="DV564" s="14"/>
      <c r="DW564" s="14"/>
      <c r="DX564" s="14"/>
      <c r="DY564" s="14"/>
      <c r="DZ564" s="14"/>
      <c r="EA564" s="14"/>
    </row>
    <row r="565" spans="1:131" x14ac:dyDescent="0.25">
      <c r="A565" s="14" t="s">
        <v>64</v>
      </c>
      <c r="B565" s="14" t="s">
        <v>63</v>
      </c>
      <c r="C565" s="14" t="s">
        <v>63</v>
      </c>
      <c r="D565" s="14" t="s">
        <v>108</v>
      </c>
      <c r="E565" s="14" t="s">
        <v>63</v>
      </c>
      <c r="F565" s="14" t="s">
        <v>63</v>
      </c>
      <c r="G565" s="14" t="s">
        <v>192</v>
      </c>
      <c r="H565" s="1" t="s">
        <v>181</v>
      </c>
      <c r="I565" s="14">
        <v>7862.98</v>
      </c>
      <c r="J565" s="14">
        <v>7504.35</v>
      </c>
      <c r="K565" s="14">
        <v>7367.8620000000001</v>
      </c>
      <c r="L565" s="14">
        <v>7471.4709999999995</v>
      </c>
      <c r="M565" s="14">
        <v>8279.7199999999993</v>
      </c>
      <c r="N565" s="14">
        <v>9235.1730000000007</v>
      </c>
      <c r="O565" s="14">
        <v>13071.19</v>
      </c>
      <c r="P565" s="14">
        <v>13966.08</v>
      </c>
      <c r="Q565" s="14">
        <v>15873.53</v>
      </c>
      <c r="R565" s="14">
        <v>17447.759999999998</v>
      </c>
      <c r="S565" s="14">
        <v>21120.33</v>
      </c>
      <c r="T565" s="14">
        <v>22337.23</v>
      </c>
      <c r="U565" s="14">
        <v>23217.94</v>
      </c>
      <c r="V565" s="14">
        <v>24393.14</v>
      </c>
      <c r="W565" s="14">
        <v>24442.6</v>
      </c>
      <c r="X565" s="14">
        <v>20528.97</v>
      </c>
      <c r="Y565" s="14">
        <v>20701.45</v>
      </c>
      <c r="Z565" s="14">
        <v>20522.259999999998</v>
      </c>
      <c r="AA565" s="14">
        <v>20248.11</v>
      </c>
      <c r="AB565" s="14">
        <v>23029.54</v>
      </c>
      <c r="AC565" s="14">
        <v>22143.64</v>
      </c>
      <c r="AD565" s="14">
        <v>17310.14</v>
      </c>
      <c r="AE565" s="14">
        <v>10355.76</v>
      </c>
      <c r="AF565" s="14">
        <v>9075.4369999999999</v>
      </c>
      <c r="AG565" s="14">
        <v>20500.2</v>
      </c>
      <c r="AH565" s="14">
        <v>7844.152</v>
      </c>
      <c r="AI565" s="14">
        <v>7475.3289999999997</v>
      </c>
      <c r="AJ565" s="14">
        <v>7352.7730000000001</v>
      </c>
      <c r="AK565" s="14">
        <v>7474.924</v>
      </c>
      <c r="AL565" s="14">
        <v>8324.8919999999998</v>
      </c>
      <c r="AM565" s="14">
        <v>9302.4169999999995</v>
      </c>
      <c r="AN565" s="14">
        <v>13089.81</v>
      </c>
      <c r="AO565" s="14">
        <v>13818.8</v>
      </c>
      <c r="AP565" s="14">
        <v>15718.78</v>
      </c>
      <c r="AQ565" s="14">
        <v>17396.52</v>
      </c>
      <c r="AR565" s="14">
        <v>21046.06</v>
      </c>
      <c r="AS565" s="14">
        <v>22262.91</v>
      </c>
      <c r="AT565" s="14">
        <v>23303.42</v>
      </c>
      <c r="AU565" s="14">
        <v>24063.67</v>
      </c>
      <c r="AV565" s="14">
        <v>24591.8</v>
      </c>
      <c r="AW565" s="14">
        <v>24818.97</v>
      </c>
      <c r="AX565" s="14">
        <v>24967.599999999999</v>
      </c>
      <c r="AY565" s="14">
        <v>24735.94</v>
      </c>
      <c r="AZ565" s="14">
        <v>24097.17</v>
      </c>
      <c r="BA565" s="14">
        <v>23380.03</v>
      </c>
      <c r="BB565" s="14">
        <v>21762.32</v>
      </c>
      <c r="BC565" s="14">
        <v>17105.2</v>
      </c>
      <c r="BD565" s="14">
        <v>10116.129999999999</v>
      </c>
      <c r="BE565" s="14">
        <v>8899.8770000000004</v>
      </c>
      <c r="BF565" s="14">
        <v>24619.11</v>
      </c>
      <c r="BG565" s="14">
        <v>73.298450000000003</v>
      </c>
      <c r="BH565" s="14">
        <v>71.832340000000002</v>
      </c>
      <c r="BI565" s="14">
        <v>70.244969999999995</v>
      </c>
      <c r="BJ565" s="14">
        <v>68.865139999999997</v>
      </c>
      <c r="BK565" s="14">
        <v>67.785160000000005</v>
      </c>
      <c r="BL565" s="14">
        <v>66.883669999999995</v>
      </c>
      <c r="BM565" s="14">
        <v>66.813749999999999</v>
      </c>
      <c r="BN565" s="14">
        <v>69.101330000000004</v>
      </c>
      <c r="BO565" s="14">
        <v>72.995519999999999</v>
      </c>
      <c r="BP565" s="14">
        <v>77.043099999999995</v>
      </c>
      <c r="BQ565" s="14">
        <v>81.027410000000003</v>
      </c>
      <c r="BR565" s="14">
        <v>84.661529999999999</v>
      </c>
      <c r="BS565" s="14">
        <v>87.907780000000002</v>
      </c>
      <c r="BT565" s="14">
        <v>90.516239999999996</v>
      </c>
      <c r="BU565" s="14">
        <v>92.13355</v>
      </c>
      <c r="BV565" s="14">
        <v>92.94014</v>
      </c>
      <c r="BW565" s="14">
        <v>92.689179999999993</v>
      </c>
      <c r="BX565" s="14">
        <v>91.464770000000001</v>
      </c>
      <c r="BY565" s="14">
        <v>89.064750000000004</v>
      </c>
      <c r="BZ565" s="14">
        <v>85.328490000000002</v>
      </c>
      <c r="CA565" s="14">
        <v>81.328969999999998</v>
      </c>
      <c r="CB565" s="14">
        <v>78.494420000000005</v>
      </c>
      <c r="CC565" s="14">
        <v>76.186490000000006</v>
      </c>
      <c r="CD565" s="14">
        <v>74.581069999999997</v>
      </c>
      <c r="CE565" s="14">
        <v>488.9409</v>
      </c>
      <c r="CF565" s="14">
        <v>584.41210000000001</v>
      </c>
      <c r="CG565" s="14">
        <v>477.15780000000001</v>
      </c>
      <c r="CH565" s="14">
        <v>421.37389999999999</v>
      </c>
      <c r="CI565" s="14">
        <v>360.89109999999999</v>
      </c>
      <c r="CJ565" s="14">
        <v>347.19810000000001</v>
      </c>
      <c r="CK565" s="14">
        <v>349.10210000000001</v>
      </c>
      <c r="CL565" s="14">
        <v>292.07260000000002</v>
      </c>
      <c r="CM565" s="14">
        <v>369.70229999999998</v>
      </c>
      <c r="CN565" s="14">
        <v>592.35919999999999</v>
      </c>
      <c r="CO565" s="14">
        <v>780.53380000000004</v>
      </c>
      <c r="CP565" s="14">
        <v>480.72269999999997</v>
      </c>
      <c r="CQ565" s="14">
        <v>502.82069999999999</v>
      </c>
      <c r="CR565" s="14">
        <v>524.34770000000003</v>
      </c>
      <c r="CS565" s="14">
        <v>530.76110000000006</v>
      </c>
      <c r="CT565" s="14">
        <v>556.85550000000001</v>
      </c>
      <c r="CU565" s="14">
        <v>536.96950000000004</v>
      </c>
      <c r="CV565" s="14">
        <v>530.18709999999999</v>
      </c>
      <c r="CW565" s="14">
        <v>646.11</v>
      </c>
      <c r="CX565" s="14">
        <v>1352.6410000000001</v>
      </c>
      <c r="CY565" s="14">
        <v>1624.9169999999999</v>
      </c>
      <c r="CZ565" s="14">
        <v>1212.3710000000001</v>
      </c>
      <c r="DA565" s="14">
        <v>627.12950000000001</v>
      </c>
      <c r="DB565" s="14">
        <v>590.96420000000001</v>
      </c>
      <c r="DC565" s="14">
        <v>389.51100000000002</v>
      </c>
      <c r="DD565" s="14">
        <v>16</v>
      </c>
      <c r="DE565" s="14">
        <v>19</v>
      </c>
      <c r="DF565" s="27">
        <f t="shared" ca="1" si="8"/>
        <v>4278.380000000001</v>
      </c>
      <c r="DG565" s="14">
        <v>0</v>
      </c>
      <c r="DH565" s="14"/>
      <c r="DI565" s="14"/>
      <c r="DJ565" s="14"/>
      <c r="DK565" s="14"/>
      <c r="DL565" s="14"/>
      <c r="DM565" s="14"/>
      <c r="DN565" s="14"/>
      <c r="DO565" s="14"/>
      <c r="DP565" s="14"/>
      <c r="DQ565" s="14"/>
      <c r="DR565" s="14"/>
      <c r="DS565" s="14"/>
      <c r="DT565" s="14"/>
      <c r="DU565" s="14"/>
      <c r="DV565" s="14"/>
      <c r="DW565" s="14"/>
      <c r="DX565" s="14"/>
      <c r="DY565" s="14"/>
      <c r="DZ565" s="14"/>
      <c r="EA565" s="14"/>
    </row>
    <row r="566" spans="1:131" x14ac:dyDescent="0.25">
      <c r="A566" s="14" t="s">
        <v>64</v>
      </c>
      <c r="B566" s="14" t="s">
        <v>36</v>
      </c>
      <c r="C566" s="14" t="s">
        <v>63</v>
      </c>
      <c r="D566" s="14" t="s">
        <v>63</v>
      </c>
      <c r="E566" s="14" t="s">
        <v>63</v>
      </c>
      <c r="F566" s="14" t="s">
        <v>63</v>
      </c>
      <c r="G566" s="14" t="s">
        <v>191</v>
      </c>
      <c r="H566" s="1">
        <v>42167</v>
      </c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  <c r="BM566" s="14"/>
      <c r="BN566" s="14"/>
      <c r="BO566" s="14"/>
      <c r="BP566" s="14"/>
      <c r="BQ566" s="14"/>
      <c r="BR566" s="14"/>
      <c r="BS566" s="14"/>
      <c r="BT566" s="14"/>
      <c r="BU566" s="14"/>
      <c r="BV566" s="14"/>
      <c r="BW566" s="14"/>
      <c r="BX566" s="14"/>
      <c r="BY566" s="14"/>
      <c r="BZ566" s="14"/>
      <c r="CA566" s="14"/>
      <c r="CB566" s="14"/>
      <c r="CC566" s="14"/>
      <c r="CD566" s="14"/>
      <c r="CE566" s="14"/>
      <c r="CF566" s="14"/>
      <c r="CG566" s="14"/>
      <c r="CH566" s="14"/>
      <c r="CI566" s="14"/>
      <c r="CJ566" s="14"/>
      <c r="CK566" s="14"/>
      <c r="CL566" s="14"/>
      <c r="CM566" s="14"/>
      <c r="CN566" s="14"/>
      <c r="CO566" s="14"/>
      <c r="CP566" s="14"/>
      <c r="CQ566" s="14"/>
      <c r="CR566" s="14"/>
      <c r="CS566" s="14"/>
      <c r="CT566" s="14"/>
      <c r="CU566" s="14"/>
      <c r="CV566" s="14"/>
      <c r="CW566" s="14"/>
      <c r="CX566" s="14"/>
      <c r="CY566" s="14"/>
      <c r="CZ566" s="14"/>
      <c r="DD566" s="14">
        <v>16</v>
      </c>
      <c r="DE566" s="14">
        <v>19</v>
      </c>
      <c r="DF566" s="27">
        <f t="shared" ca="1" si="8"/>
        <v>0</v>
      </c>
      <c r="DG566" s="14">
        <v>1</v>
      </c>
      <c r="DH566" s="14"/>
      <c r="DI566" s="14"/>
      <c r="DJ566" s="14"/>
      <c r="DK566" s="14"/>
      <c r="DL566" s="14"/>
      <c r="DM566" s="14"/>
      <c r="DN566" s="14"/>
      <c r="DO566" s="14"/>
      <c r="DP566" s="14"/>
      <c r="DQ566" s="14"/>
      <c r="DR566" s="14"/>
      <c r="DS566" s="14"/>
      <c r="DT566" s="14"/>
      <c r="DU566" s="14"/>
      <c r="DV566" s="14"/>
      <c r="DW566" s="14"/>
      <c r="DX566" s="14"/>
      <c r="DY566" s="14"/>
      <c r="DZ566" s="14"/>
      <c r="EA566" s="14"/>
    </row>
    <row r="567" spans="1:131" x14ac:dyDescent="0.25">
      <c r="A567" s="14" t="s">
        <v>64</v>
      </c>
      <c r="B567" s="14" t="s">
        <v>36</v>
      </c>
      <c r="C567" s="14" t="s">
        <v>63</v>
      </c>
      <c r="D567" s="14" t="s">
        <v>63</v>
      </c>
      <c r="E567" s="14" t="s">
        <v>63</v>
      </c>
      <c r="F567" s="14" t="s">
        <v>63</v>
      </c>
      <c r="G567" s="14" t="s">
        <v>191</v>
      </c>
      <c r="H567" s="1">
        <v>42180</v>
      </c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  <c r="BM567" s="14"/>
      <c r="BN567" s="14"/>
      <c r="BO567" s="14"/>
      <c r="BP567" s="14"/>
      <c r="BQ567" s="14"/>
      <c r="BR567" s="14"/>
      <c r="BS567" s="14"/>
      <c r="BT567" s="14"/>
      <c r="BU567" s="14"/>
      <c r="BV567" s="14"/>
      <c r="BW567" s="14"/>
      <c r="BX567" s="14"/>
      <c r="BY567" s="14"/>
      <c r="BZ567" s="14"/>
      <c r="CA567" s="14"/>
      <c r="CB567" s="14"/>
      <c r="CC567" s="14"/>
      <c r="CD567" s="14"/>
      <c r="CE567" s="14"/>
      <c r="CF567" s="14"/>
      <c r="CG567" s="14"/>
      <c r="CH567" s="14"/>
      <c r="CI567" s="14"/>
      <c r="CJ567" s="14"/>
      <c r="CK567" s="14"/>
      <c r="CL567" s="14"/>
      <c r="CM567" s="14"/>
      <c r="CN567" s="14"/>
      <c r="CO567" s="14"/>
      <c r="CP567" s="14"/>
      <c r="CQ567" s="14"/>
      <c r="CR567" s="14"/>
      <c r="CS567" s="14"/>
      <c r="CT567" s="14"/>
      <c r="CU567" s="14"/>
      <c r="CV567" s="14"/>
      <c r="CW567" s="14"/>
      <c r="CX567" s="14"/>
      <c r="CY567" s="14"/>
      <c r="CZ567" s="14"/>
      <c r="DD567" s="14">
        <v>16</v>
      </c>
      <c r="DE567" s="14">
        <v>19</v>
      </c>
      <c r="DF567" s="27">
        <f t="shared" ca="1" si="8"/>
        <v>0</v>
      </c>
      <c r="DG567" s="14">
        <v>1</v>
      </c>
      <c r="DH567" s="14"/>
      <c r="DI567" s="14"/>
      <c r="DJ567" s="14"/>
      <c r="DK567" s="14"/>
      <c r="DL567" s="14"/>
      <c r="DM567" s="14"/>
      <c r="DN567" s="14"/>
      <c r="DO567" s="14"/>
      <c r="DP567" s="14"/>
      <c r="DQ567" s="14"/>
      <c r="DR567" s="14"/>
      <c r="DS567" s="14"/>
      <c r="DT567" s="14"/>
      <c r="DU567" s="14"/>
      <c r="DV567" s="14"/>
      <c r="DW567" s="14"/>
      <c r="DX567" s="14"/>
      <c r="DY567" s="14"/>
      <c r="DZ567" s="14"/>
      <c r="EA567" s="14"/>
    </row>
    <row r="568" spans="1:131" x14ac:dyDescent="0.25">
      <c r="A568" s="14" t="s">
        <v>64</v>
      </c>
      <c r="B568" s="14" t="s">
        <v>36</v>
      </c>
      <c r="C568" s="14" t="s">
        <v>63</v>
      </c>
      <c r="D568" s="14" t="s">
        <v>63</v>
      </c>
      <c r="E568" s="14" t="s">
        <v>63</v>
      </c>
      <c r="F568" s="14" t="s">
        <v>63</v>
      </c>
      <c r="G568" s="14" t="s">
        <v>191</v>
      </c>
      <c r="H568" s="1">
        <v>42181</v>
      </c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  <c r="BM568" s="14"/>
      <c r="BN568" s="14"/>
      <c r="BO568" s="14"/>
      <c r="BP568" s="14"/>
      <c r="BQ568" s="14"/>
      <c r="BR568" s="14"/>
      <c r="BS568" s="14"/>
      <c r="BT568" s="14"/>
      <c r="BU568" s="14"/>
      <c r="BV568" s="14"/>
      <c r="BW568" s="14"/>
      <c r="BX568" s="14"/>
      <c r="BY568" s="14"/>
      <c r="BZ568" s="14"/>
      <c r="CA568" s="14"/>
      <c r="CB568" s="14"/>
      <c r="CC568" s="14"/>
      <c r="CD568" s="14"/>
      <c r="CE568" s="14"/>
      <c r="CF568" s="14"/>
      <c r="CG568" s="14"/>
      <c r="CH568" s="14"/>
      <c r="CI568" s="14"/>
      <c r="CJ568" s="14"/>
      <c r="CK568" s="14"/>
      <c r="CL568" s="14"/>
      <c r="CM568" s="14"/>
      <c r="CN568" s="14"/>
      <c r="CO568" s="14"/>
      <c r="CP568" s="14"/>
      <c r="CQ568" s="14"/>
      <c r="CR568" s="14"/>
      <c r="CS568" s="14"/>
      <c r="CT568" s="14"/>
      <c r="CU568" s="14"/>
      <c r="CV568" s="14"/>
      <c r="CW568" s="14"/>
      <c r="CX568" s="14"/>
      <c r="CY568" s="14"/>
      <c r="CZ568" s="14"/>
      <c r="DD568" s="14">
        <v>16</v>
      </c>
      <c r="DE568" s="14">
        <v>19</v>
      </c>
      <c r="DF568" s="27">
        <f t="shared" ca="1" si="8"/>
        <v>0</v>
      </c>
      <c r="DG568" s="14">
        <v>1</v>
      </c>
      <c r="DH568" s="14"/>
      <c r="DI568" s="14"/>
      <c r="DJ568" s="14"/>
      <c r="DK568" s="14"/>
      <c r="DL568" s="14"/>
      <c r="DM568" s="14"/>
      <c r="DN568" s="14"/>
      <c r="DO568" s="14"/>
      <c r="DP568" s="14"/>
      <c r="DQ568" s="14"/>
      <c r="DR568" s="14"/>
      <c r="DS568" s="14"/>
      <c r="DT568" s="14"/>
      <c r="DU568" s="14"/>
      <c r="DV568" s="14"/>
      <c r="DW568" s="14"/>
      <c r="DX568" s="14"/>
      <c r="DY568" s="14"/>
      <c r="DZ568" s="14"/>
      <c r="EA568" s="14"/>
    </row>
    <row r="569" spans="1:131" x14ac:dyDescent="0.25">
      <c r="A569" s="14" t="s">
        <v>64</v>
      </c>
      <c r="B569" s="14" t="s">
        <v>36</v>
      </c>
      <c r="C569" s="14" t="s">
        <v>63</v>
      </c>
      <c r="D569" s="14" t="s">
        <v>63</v>
      </c>
      <c r="E569" s="14" t="s">
        <v>63</v>
      </c>
      <c r="F569" s="14" t="s">
        <v>63</v>
      </c>
      <c r="G569" s="14" t="s">
        <v>191</v>
      </c>
      <c r="H569" s="1">
        <v>42185</v>
      </c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  <c r="BM569" s="14"/>
      <c r="BN569" s="14"/>
      <c r="BO569" s="14"/>
      <c r="BP569" s="14"/>
      <c r="BQ569" s="14"/>
      <c r="BR569" s="14"/>
      <c r="BS569" s="14"/>
      <c r="BT569" s="14"/>
      <c r="BU569" s="14"/>
      <c r="BV569" s="14"/>
      <c r="BW569" s="14"/>
      <c r="BX569" s="14"/>
      <c r="BY569" s="14"/>
      <c r="BZ569" s="14"/>
      <c r="CA569" s="14"/>
      <c r="CB569" s="14"/>
      <c r="CC569" s="14"/>
      <c r="CD569" s="14"/>
      <c r="CE569" s="14"/>
      <c r="CF569" s="14"/>
      <c r="CG569" s="14"/>
      <c r="CH569" s="14"/>
      <c r="CI569" s="14"/>
      <c r="CJ569" s="14"/>
      <c r="CK569" s="14"/>
      <c r="CL569" s="14"/>
      <c r="CM569" s="14"/>
      <c r="CN569" s="14"/>
      <c r="CO569" s="14"/>
      <c r="CP569" s="14"/>
      <c r="CQ569" s="14"/>
      <c r="CR569" s="14"/>
      <c r="CS569" s="14"/>
      <c r="CT569" s="14"/>
      <c r="CU569" s="14"/>
      <c r="CV569" s="14"/>
      <c r="CW569" s="14"/>
      <c r="CX569" s="14"/>
      <c r="CY569" s="14"/>
      <c r="CZ569" s="14"/>
      <c r="DD569" s="14">
        <v>16</v>
      </c>
      <c r="DE569" s="14">
        <v>19</v>
      </c>
      <c r="DF569" s="27">
        <f t="shared" ca="1" si="8"/>
        <v>0</v>
      </c>
      <c r="DG569" s="14">
        <v>1</v>
      </c>
      <c r="DH569" s="14"/>
      <c r="DI569" s="14"/>
      <c r="DJ569" s="14"/>
      <c r="DK569" s="14"/>
      <c r="DL569" s="14"/>
      <c r="DM569" s="14"/>
      <c r="DN569" s="14"/>
      <c r="DO569" s="14"/>
      <c r="DP569" s="14"/>
      <c r="DQ569" s="14"/>
      <c r="DR569" s="14"/>
      <c r="DS569" s="14"/>
      <c r="DT569" s="14"/>
      <c r="DU569" s="14"/>
      <c r="DV569" s="14"/>
      <c r="DW569" s="14"/>
      <c r="DX569" s="14"/>
      <c r="DY569" s="14"/>
      <c r="DZ569" s="14"/>
      <c r="EA569" s="14"/>
    </row>
    <row r="570" spans="1:131" x14ac:dyDescent="0.25">
      <c r="A570" s="14" t="s">
        <v>64</v>
      </c>
      <c r="B570" s="14" t="s">
        <v>36</v>
      </c>
      <c r="C570" s="14" t="s">
        <v>63</v>
      </c>
      <c r="D570" s="14" t="s">
        <v>63</v>
      </c>
      <c r="E570" s="14" t="s">
        <v>63</v>
      </c>
      <c r="F570" s="14" t="s">
        <v>63</v>
      </c>
      <c r="G570" s="14" t="s">
        <v>191</v>
      </c>
      <c r="H570" s="1">
        <v>42186</v>
      </c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  <c r="BM570" s="14"/>
      <c r="BN570" s="14"/>
      <c r="BO570" s="14"/>
      <c r="BP570" s="14"/>
      <c r="BQ570" s="14"/>
      <c r="BR570" s="14"/>
      <c r="BS570" s="14"/>
      <c r="BT570" s="14"/>
      <c r="BU570" s="14"/>
      <c r="BV570" s="14"/>
      <c r="BW570" s="14"/>
      <c r="BX570" s="14"/>
      <c r="BY570" s="14"/>
      <c r="BZ570" s="14"/>
      <c r="CA570" s="14"/>
      <c r="CB570" s="14"/>
      <c r="CC570" s="14"/>
      <c r="CD570" s="14"/>
      <c r="CE570" s="14"/>
      <c r="CF570" s="14"/>
      <c r="CG570" s="14"/>
      <c r="CH570" s="14"/>
      <c r="CI570" s="14"/>
      <c r="CJ570" s="14"/>
      <c r="CK570" s="14"/>
      <c r="CL570" s="14"/>
      <c r="CM570" s="14"/>
      <c r="CN570" s="14"/>
      <c r="CO570" s="14"/>
      <c r="CP570" s="14"/>
      <c r="CQ570" s="14"/>
      <c r="CR570" s="14"/>
      <c r="CS570" s="14"/>
      <c r="CT570" s="14"/>
      <c r="CU570" s="14"/>
      <c r="CV570" s="14"/>
      <c r="CW570" s="14"/>
      <c r="CX570" s="14"/>
      <c r="CY570" s="14"/>
      <c r="CZ570" s="14"/>
      <c r="DD570" s="14">
        <v>16</v>
      </c>
      <c r="DE570" s="14">
        <v>19</v>
      </c>
      <c r="DF570" s="27">
        <f t="shared" ca="1" si="8"/>
        <v>0</v>
      </c>
      <c r="DG570" s="14">
        <v>1</v>
      </c>
      <c r="DH570" s="14"/>
      <c r="DI570" s="14"/>
      <c r="DJ570" s="14"/>
      <c r="DK570" s="14"/>
      <c r="DL570" s="14"/>
      <c r="DM570" s="14"/>
      <c r="DN570" s="14"/>
      <c r="DO570" s="14"/>
      <c r="DP570" s="14"/>
      <c r="DQ570" s="14"/>
      <c r="DR570" s="14"/>
      <c r="DS570" s="14"/>
      <c r="DT570" s="14"/>
      <c r="DU570" s="14"/>
      <c r="DV570" s="14"/>
      <c r="DW570" s="14"/>
      <c r="DX570" s="14"/>
      <c r="DY570" s="14"/>
      <c r="DZ570" s="14"/>
      <c r="EA570" s="14"/>
    </row>
    <row r="571" spans="1:131" x14ac:dyDescent="0.25">
      <c r="A571" s="14" t="s">
        <v>64</v>
      </c>
      <c r="B571" s="14" t="s">
        <v>36</v>
      </c>
      <c r="C571" s="14" t="s">
        <v>63</v>
      </c>
      <c r="D571" s="14" t="s">
        <v>63</v>
      </c>
      <c r="E571" s="14" t="s">
        <v>63</v>
      </c>
      <c r="F571" s="14" t="s">
        <v>63</v>
      </c>
      <c r="G571" s="14" t="s">
        <v>191</v>
      </c>
      <c r="H571" s="1">
        <v>42201</v>
      </c>
      <c r="I571" s="14">
        <v>11613.9</v>
      </c>
      <c r="J571" s="14">
        <v>10988.94</v>
      </c>
      <c r="K571" s="14">
        <v>10808.5</v>
      </c>
      <c r="L571" s="14">
        <v>10759.36</v>
      </c>
      <c r="M571" s="14">
        <v>11231.07</v>
      </c>
      <c r="N571" s="14">
        <v>12377.31</v>
      </c>
      <c r="O571" s="14">
        <v>14863.14</v>
      </c>
      <c r="P571" s="14">
        <v>17265.5</v>
      </c>
      <c r="Q571" s="14">
        <v>18206.87</v>
      </c>
      <c r="R571" s="14">
        <v>18943.759999999998</v>
      </c>
      <c r="S571" s="14">
        <v>20668.5</v>
      </c>
      <c r="T571" s="14">
        <v>20794.86</v>
      </c>
      <c r="U571" s="14">
        <v>21442.62</v>
      </c>
      <c r="V571" s="14">
        <v>22255.78</v>
      </c>
      <c r="W571" s="14">
        <v>21810.5</v>
      </c>
      <c r="X571" s="14">
        <v>20930.150000000001</v>
      </c>
      <c r="Y571" s="14">
        <v>18966.18</v>
      </c>
      <c r="Z571" s="14">
        <v>17474.27</v>
      </c>
      <c r="AA571" s="14">
        <v>16446.8</v>
      </c>
      <c r="AB571" s="14">
        <v>16059.48</v>
      </c>
      <c r="AC571" s="14">
        <v>15792.19</v>
      </c>
      <c r="AD571" s="14">
        <v>14275.1</v>
      </c>
      <c r="AE571" s="14">
        <v>12853.82</v>
      </c>
      <c r="AF571" s="14">
        <v>12005.19</v>
      </c>
      <c r="AG571" s="14">
        <v>17629.080000000002</v>
      </c>
      <c r="AH571" s="14">
        <v>11519.33</v>
      </c>
      <c r="AI571" s="14">
        <v>11021.02</v>
      </c>
      <c r="AJ571" s="14">
        <v>10754.69</v>
      </c>
      <c r="AK571" s="14">
        <v>10716.14</v>
      </c>
      <c r="AL571" s="14">
        <v>11172.44</v>
      </c>
      <c r="AM571" s="14">
        <v>12608.45</v>
      </c>
      <c r="AN571" s="14">
        <v>14869.77</v>
      </c>
      <c r="AO571" s="14">
        <v>17000.21</v>
      </c>
      <c r="AP571" s="14">
        <v>18248.310000000001</v>
      </c>
      <c r="AQ571" s="14">
        <v>18906.439999999999</v>
      </c>
      <c r="AR571" s="14">
        <v>20126.919999999998</v>
      </c>
      <c r="AS571" s="14">
        <v>20290.580000000002</v>
      </c>
      <c r="AT571" s="14">
        <v>21031.86</v>
      </c>
      <c r="AU571" s="14">
        <v>21483.83</v>
      </c>
      <c r="AV571" s="14">
        <v>21021.25</v>
      </c>
      <c r="AW571" s="14">
        <v>20883.240000000002</v>
      </c>
      <c r="AX571" s="14">
        <v>19984.11</v>
      </c>
      <c r="AY571" s="14">
        <v>18522.150000000001</v>
      </c>
      <c r="AZ571" s="14">
        <v>16759.39</v>
      </c>
      <c r="BA571" s="14">
        <v>16180.64</v>
      </c>
      <c r="BB571" s="14">
        <v>15955.95</v>
      </c>
      <c r="BC571" s="14">
        <v>14262.36</v>
      </c>
      <c r="BD571" s="14">
        <v>12729.84</v>
      </c>
      <c r="BE571" s="14">
        <v>12043.88</v>
      </c>
      <c r="BF571" s="14">
        <v>18433.21</v>
      </c>
      <c r="BG571" s="14">
        <v>63.376809999999999</v>
      </c>
      <c r="BH571" s="14">
        <v>62.384059999999998</v>
      </c>
      <c r="BI571" s="14">
        <v>61.956519999999998</v>
      </c>
      <c r="BJ571" s="14">
        <v>61.492750000000001</v>
      </c>
      <c r="BK571" s="14">
        <v>61.217390000000002</v>
      </c>
      <c r="BL571" s="14">
        <v>61.246380000000002</v>
      </c>
      <c r="BM571" s="14">
        <v>61.253619999999998</v>
      </c>
      <c r="BN571" s="14">
        <v>62.420290000000001</v>
      </c>
      <c r="BO571" s="14">
        <v>64.427539999999993</v>
      </c>
      <c r="BP571" s="14">
        <v>67.521739999999994</v>
      </c>
      <c r="BQ571" s="14">
        <v>71.115939999999995</v>
      </c>
      <c r="BR571" s="14">
        <v>74.246380000000002</v>
      </c>
      <c r="BS571" s="14">
        <v>77.608699999999999</v>
      </c>
      <c r="BT571" s="14">
        <v>80.326089999999994</v>
      </c>
      <c r="BU571" s="14">
        <v>80.108699999999999</v>
      </c>
      <c r="BV571" s="14">
        <v>78.478260000000006</v>
      </c>
      <c r="BW571" s="14">
        <v>77.065219999999997</v>
      </c>
      <c r="BX571" s="14">
        <v>76.028980000000004</v>
      </c>
      <c r="BY571" s="14">
        <v>74.579710000000006</v>
      </c>
      <c r="BZ571" s="14">
        <v>70.992750000000001</v>
      </c>
      <c r="CA571" s="14">
        <v>67.079710000000006</v>
      </c>
      <c r="CB571" s="14">
        <v>65.152180000000001</v>
      </c>
      <c r="CC571" s="14">
        <v>64.065219999999997</v>
      </c>
      <c r="CD571" s="14">
        <v>63.210140000000003</v>
      </c>
      <c r="CE571" s="14">
        <v>48303.81</v>
      </c>
      <c r="CF571" s="14">
        <v>40290.65</v>
      </c>
      <c r="CG571" s="14">
        <v>36424.839999999997</v>
      </c>
      <c r="CH571" s="14">
        <v>35906.76</v>
      </c>
      <c r="CI571" s="14">
        <v>40155.89</v>
      </c>
      <c r="CJ571" s="14">
        <v>36189.21</v>
      </c>
      <c r="CK571" s="14">
        <v>43812.25</v>
      </c>
      <c r="CL571" s="14">
        <v>43105.84</v>
      </c>
      <c r="CM571" s="14">
        <v>61055.66</v>
      </c>
      <c r="CN571" s="14">
        <v>78771.350000000006</v>
      </c>
      <c r="CO571" s="14">
        <v>115001.5</v>
      </c>
      <c r="CP571" s="14">
        <v>120163.5</v>
      </c>
      <c r="CQ571" s="14">
        <v>144476.6</v>
      </c>
      <c r="CR571" s="14">
        <v>166819.5</v>
      </c>
      <c r="CS571" s="14">
        <v>144805.20000000001</v>
      </c>
      <c r="CT571" s="14">
        <v>162573.4</v>
      </c>
      <c r="CU571" s="14">
        <v>158750.20000000001</v>
      </c>
      <c r="CV571" s="14">
        <v>157361.1</v>
      </c>
      <c r="CW571" s="14">
        <v>152134.39999999999</v>
      </c>
      <c r="CX571" s="14">
        <v>126415.9</v>
      </c>
      <c r="CY571" s="14">
        <v>105186.3</v>
      </c>
      <c r="CZ571" s="14">
        <v>84332.47</v>
      </c>
      <c r="DA571" s="14">
        <v>75183.75</v>
      </c>
      <c r="DB571" s="14">
        <v>65119</v>
      </c>
      <c r="DC571" s="14">
        <v>130577.1</v>
      </c>
      <c r="DD571" s="14">
        <v>17</v>
      </c>
      <c r="DE571" s="14">
        <v>19</v>
      </c>
      <c r="DF571" s="27">
        <f t="shared" ca="1" si="8"/>
        <v>2167.4166666666692</v>
      </c>
      <c r="DG571" s="14">
        <v>0</v>
      </c>
      <c r="DH571" s="14"/>
      <c r="DI571" s="14"/>
      <c r="DJ571" s="14"/>
      <c r="DK571" s="14"/>
      <c r="DL571" s="14"/>
      <c r="DM571" s="14"/>
      <c r="DN571" s="14"/>
      <c r="DO571" s="14"/>
      <c r="DP571" s="14"/>
      <c r="DQ571" s="14"/>
      <c r="DR571" s="14"/>
      <c r="DS571" s="14"/>
      <c r="DT571" s="14"/>
      <c r="DU571" s="14"/>
      <c r="DV571" s="14"/>
      <c r="DW571" s="14"/>
      <c r="DX571" s="14"/>
      <c r="DY571" s="14"/>
      <c r="DZ571" s="14"/>
      <c r="EA571" s="14"/>
    </row>
    <row r="572" spans="1:131" x14ac:dyDescent="0.25">
      <c r="A572" s="14" t="s">
        <v>64</v>
      </c>
      <c r="B572" s="14" t="s">
        <v>36</v>
      </c>
      <c r="C572" s="14" t="s">
        <v>63</v>
      </c>
      <c r="D572" s="14" t="s">
        <v>63</v>
      </c>
      <c r="E572" s="14" t="s">
        <v>63</v>
      </c>
      <c r="F572" s="14" t="s">
        <v>63</v>
      </c>
      <c r="G572" s="14" t="s">
        <v>191</v>
      </c>
      <c r="H572" s="1">
        <v>42213</v>
      </c>
      <c r="I572" s="14">
        <v>11160.98</v>
      </c>
      <c r="J572" s="14">
        <v>10957.58</v>
      </c>
      <c r="K572" s="14">
        <v>10547</v>
      </c>
      <c r="L572" s="14">
        <v>10492.62</v>
      </c>
      <c r="M572" s="14">
        <v>10974.72</v>
      </c>
      <c r="N572" s="14">
        <v>12241.28</v>
      </c>
      <c r="O572" s="14">
        <v>14765.68</v>
      </c>
      <c r="P572" s="14">
        <v>17349.21</v>
      </c>
      <c r="Q572" s="14">
        <v>18870.599999999999</v>
      </c>
      <c r="R572" s="14">
        <v>20040.09</v>
      </c>
      <c r="S572" s="14">
        <v>21667.5</v>
      </c>
      <c r="T572" s="14">
        <v>22019.62</v>
      </c>
      <c r="U572" s="14">
        <v>22915.57</v>
      </c>
      <c r="V572" s="14">
        <v>23017.35</v>
      </c>
      <c r="W572" s="14">
        <v>22045.17</v>
      </c>
      <c r="X572" s="14">
        <v>19611.25</v>
      </c>
      <c r="Y572" s="14">
        <v>19354.240000000002</v>
      </c>
      <c r="Z572" s="14">
        <v>18064.18</v>
      </c>
      <c r="AA572" s="14">
        <v>16841.95</v>
      </c>
      <c r="AB572" s="14">
        <v>17112.169999999998</v>
      </c>
      <c r="AC572" s="14">
        <v>16773.91</v>
      </c>
      <c r="AD572" s="14">
        <v>14647.42</v>
      </c>
      <c r="AE572" s="14">
        <v>12775.03</v>
      </c>
      <c r="AF572" s="14">
        <v>11900.95</v>
      </c>
      <c r="AG572" s="14">
        <v>18467.91</v>
      </c>
      <c r="AH572" s="14">
        <v>11180.2</v>
      </c>
      <c r="AI572" s="14">
        <v>11004.92</v>
      </c>
      <c r="AJ572" s="14">
        <v>10578.78</v>
      </c>
      <c r="AK572" s="14">
        <v>10535.28</v>
      </c>
      <c r="AL572" s="14">
        <v>11033.34</v>
      </c>
      <c r="AM572" s="14">
        <v>12462.36</v>
      </c>
      <c r="AN572" s="14">
        <v>14715.91</v>
      </c>
      <c r="AO572" s="14">
        <v>17299.29</v>
      </c>
      <c r="AP572" s="14">
        <v>18894.490000000002</v>
      </c>
      <c r="AQ572" s="14">
        <v>19834.57</v>
      </c>
      <c r="AR572" s="14">
        <v>21352.639999999999</v>
      </c>
      <c r="AS572" s="14">
        <v>21589.88</v>
      </c>
      <c r="AT572" s="14">
        <v>22371.08</v>
      </c>
      <c r="AU572" s="14">
        <v>22632.05</v>
      </c>
      <c r="AV572" s="14">
        <v>22345.06</v>
      </c>
      <c r="AW572" s="14">
        <v>21596.26</v>
      </c>
      <c r="AX572" s="14">
        <v>21333.759999999998</v>
      </c>
      <c r="AY572" s="14">
        <v>19867.5</v>
      </c>
      <c r="AZ572" s="14">
        <v>18272.77</v>
      </c>
      <c r="BA572" s="14">
        <v>17132.29</v>
      </c>
      <c r="BB572" s="14">
        <v>16669.28</v>
      </c>
      <c r="BC572" s="14">
        <v>14889.73</v>
      </c>
      <c r="BD572" s="14">
        <v>13105.76</v>
      </c>
      <c r="BE572" s="14">
        <v>12235.09</v>
      </c>
      <c r="BF572" s="14">
        <v>20244.12</v>
      </c>
      <c r="BG572" s="14">
        <v>65.149249999999995</v>
      </c>
      <c r="BH572" s="14">
        <v>64.492540000000005</v>
      </c>
      <c r="BI572" s="14">
        <v>62.98507</v>
      </c>
      <c r="BJ572" s="14">
        <v>62.34328</v>
      </c>
      <c r="BK572" s="14">
        <v>61.626869999999997</v>
      </c>
      <c r="BL572" s="14">
        <v>61.134329999999999</v>
      </c>
      <c r="BM572" s="14">
        <v>61.962690000000002</v>
      </c>
      <c r="BN572" s="14">
        <v>65.895520000000005</v>
      </c>
      <c r="BO572" s="14">
        <v>70.134330000000006</v>
      </c>
      <c r="BP572" s="14">
        <v>74.119399999999999</v>
      </c>
      <c r="BQ572" s="14">
        <v>78.268649999999994</v>
      </c>
      <c r="BR572" s="14">
        <v>82.544780000000003</v>
      </c>
      <c r="BS572" s="14">
        <v>86.679109999999994</v>
      </c>
      <c r="BT572" s="14">
        <v>89.917910000000006</v>
      </c>
      <c r="BU572" s="14">
        <v>91.134330000000006</v>
      </c>
      <c r="BV572" s="14">
        <v>91.731350000000006</v>
      </c>
      <c r="BW572" s="14">
        <v>91.044780000000003</v>
      </c>
      <c r="BX572" s="14">
        <v>89.455219999999997</v>
      </c>
      <c r="BY572" s="14">
        <v>87.164180000000002</v>
      </c>
      <c r="BZ572" s="14">
        <v>82.753730000000004</v>
      </c>
      <c r="CA572" s="14">
        <v>78.335819999999998</v>
      </c>
      <c r="CB572" s="14">
        <v>75.104479999999995</v>
      </c>
      <c r="CC572" s="14">
        <v>73.432839999999999</v>
      </c>
      <c r="CD572" s="14">
        <v>72.335819999999998</v>
      </c>
      <c r="CE572" s="14">
        <v>8101.4170000000004</v>
      </c>
      <c r="CF572" s="14">
        <v>6945.7510000000002</v>
      </c>
      <c r="CG572" s="14">
        <v>5925.7610000000004</v>
      </c>
      <c r="CH572" s="14">
        <v>5860.875</v>
      </c>
      <c r="CI572" s="14">
        <v>6498.7240000000002</v>
      </c>
      <c r="CJ572" s="14">
        <v>5812.857</v>
      </c>
      <c r="CK572" s="14">
        <v>8518.8080000000009</v>
      </c>
      <c r="CL572" s="14">
        <v>8177.3670000000002</v>
      </c>
      <c r="CM572" s="14">
        <v>11497.26</v>
      </c>
      <c r="CN572" s="14">
        <v>15059.57</v>
      </c>
      <c r="CO572" s="14">
        <v>23019.3</v>
      </c>
      <c r="CP572" s="14">
        <v>24931.72</v>
      </c>
      <c r="CQ572" s="14">
        <v>28986.79</v>
      </c>
      <c r="CR572" s="14">
        <v>35071.51</v>
      </c>
      <c r="CS572" s="14">
        <v>30137.279999999999</v>
      </c>
      <c r="CT572" s="14">
        <v>32944.050000000003</v>
      </c>
      <c r="CU572" s="14">
        <v>29880.720000000001</v>
      </c>
      <c r="CV572" s="14">
        <v>27759.03</v>
      </c>
      <c r="CW572" s="14">
        <v>25945.040000000001</v>
      </c>
      <c r="CX572" s="14">
        <v>22224.36</v>
      </c>
      <c r="CY572" s="14">
        <v>19048.39</v>
      </c>
      <c r="CZ572" s="14">
        <v>14649.41</v>
      </c>
      <c r="DA572" s="14">
        <v>13618.1</v>
      </c>
      <c r="DB572" s="14">
        <v>11944.58</v>
      </c>
      <c r="DC572" s="14">
        <v>22252.17</v>
      </c>
      <c r="DD572" s="14">
        <v>16</v>
      </c>
      <c r="DE572" s="14">
        <v>19</v>
      </c>
      <c r="DF572" s="27">
        <f t="shared" ca="1" si="8"/>
        <v>2817.739999999998</v>
      </c>
      <c r="DG572" s="14">
        <v>0</v>
      </c>
      <c r="DH572" s="14"/>
      <c r="DI572" s="14"/>
      <c r="DJ572" s="14"/>
      <c r="DK572" s="14"/>
      <c r="DL572" s="14"/>
      <c r="DM572" s="14"/>
      <c r="DN572" s="14"/>
      <c r="DO572" s="14"/>
      <c r="DP572" s="14"/>
      <c r="DQ572" s="14"/>
      <c r="DR572" s="14"/>
      <c r="DS572" s="14"/>
      <c r="DT572" s="14"/>
      <c r="DU572" s="14"/>
      <c r="DV572" s="14"/>
      <c r="DW572" s="14"/>
      <c r="DX572" s="14"/>
      <c r="DY572" s="14"/>
      <c r="DZ572" s="14"/>
      <c r="EA572" s="14"/>
    </row>
    <row r="573" spans="1:131" x14ac:dyDescent="0.25">
      <c r="A573" s="14" t="s">
        <v>64</v>
      </c>
      <c r="B573" s="14" t="s">
        <v>36</v>
      </c>
      <c r="C573" s="14" t="s">
        <v>63</v>
      </c>
      <c r="D573" s="14" t="s">
        <v>63</v>
      </c>
      <c r="E573" s="14" t="s">
        <v>63</v>
      </c>
      <c r="F573" s="14" t="s">
        <v>63</v>
      </c>
      <c r="G573" s="14" t="s">
        <v>191</v>
      </c>
      <c r="H573" s="1">
        <v>42214</v>
      </c>
      <c r="I573" s="14">
        <v>11125.05</v>
      </c>
      <c r="J573" s="14">
        <v>10688.65</v>
      </c>
      <c r="K573" s="14">
        <v>10526.9</v>
      </c>
      <c r="L573" s="14">
        <v>10487.09</v>
      </c>
      <c r="M573" s="14">
        <v>11182.17</v>
      </c>
      <c r="N573" s="14">
        <v>12410.27</v>
      </c>
      <c r="O573" s="14">
        <v>15120.92</v>
      </c>
      <c r="P573" s="14">
        <v>17567.98</v>
      </c>
      <c r="Q573" s="14">
        <v>18682.09</v>
      </c>
      <c r="R573" s="14">
        <v>20046.27</v>
      </c>
      <c r="S573" s="14">
        <v>21089.64</v>
      </c>
      <c r="T573" s="14">
        <v>21033.82</v>
      </c>
      <c r="U573" s="14">
        <v>21200.83</v>
      </c>
      <c r="V573" s="14">
        <v>22086.97</v>
      </c>
      <c r="W573" s="14">
        <v>21149.51</v>
      </c>
      <c r="X573" s="14">
        <v>19180.98</v>
      </c>
      <c r="Y573" s="14">
        <v>18349.349999999999</v>
      </c>
      <c r="Z573" s="14">
        <v>16910.47</v>
      </c>
      <c r="AA573" s="14">
        <v>15507.98</v>
      </c>
      <c r="AB573" s="14">
        <v>16969.259999999998</v>
      </c>
      <c r="AC573" s="14">
        <v>16734.3</v>
      </c>
      <c r="AD573" s="14">
        <v>14445.93</v>
      </c>
      <c r="AE573" s="14">
        <v>12736.67</v>
      </c>
      <c r="AF573" s="14">
        <v>11819.11</v>
      </c>
      <c r="AG573" s="14">
        <v>17487.189999999999</v>
      </c>
      <c r="AH573" s="14">
        <v>11205.79</v>
      </c>
      <c r="AI573" s="14">
        <v>10727.02</v>
      </c>
      <c r="AJ573" s="14">
        <v>10503.15</v>
      </c>
      <c r="AK573" s="14">
        <v>10490.99</v>
      </c>
      <c r="AL573" s="14">
        <v>11189.75</v>
      </c>
      <c r="AM573" s="14">
        <v>12579.5</v>
      </c>
      <c r="AN573" s="14">
        <v>15076.88</v>
      </c>
      <c r="AO573" s="14">
        <v>17578.77</v>
      </c>
      <c r="AP573" s="14">
        <v>18717.560000000001</v>
      </c>
      <c r="AQ573" s="14">
        <v>19840.39</v>
      </c>
      <c r="AR573" s="14">
        <v>20828.5</v>
      </c>
      <c r="AS573" s="14">
        <v>20642.2</v>
      </c>
      <c r="AT573" s="14">
        <v>20858.240000000002</v>
      </c>
      <c r="AU573" s="14">
        <v>21784.959999999999</v>
      </c>
      <c r="AV573" s="14">
        <v>21469.63</v>
      </c>
      <c r="AW573" s="14">
        <v>21082.87</v>
      </c>
      <c r="AX573" s="14">
        <v>20367.349999999999</v>
      </c>
      <c r="AY573" s="14">
        <v>18807.79</v>
      </c>
      <c r="AZ573" s="14">
        <v>16983.46</v>
      </c>
      <c r="BA573" s="14">
        <v>17016.71</v>
      </c>
      <c r="BB573" s="14">
        <v>16765.240000000002</v>
      </c>
      <c r="BC573" s="14">
        <v>14685.27</v>
      </c>
      <c r="BD573" s="14">
        <v>13064.85</v>
      </c>
      <c r="BE573" s="14">
        <v>12137.17</v>
      </c>
      <c r="BF573" s="14">
        <v>19304.919999999998</v>
      </c>
      <c r="BG573" s="14">
        <v>71.296880000000002</v>
      </c>
      <c r="BH573" s="14">
        <v>69.304689999999994</v>
      </c>
      <c r="BI573" s="14">
        <v>68.210939999999994</v>
      </c>
      <c r="BJ573" s="14">
        <v>66.921880000000002</v>
      </c>
      <c r="BK573" s="14">
        <v>65.390630000000002</v>
      </c>
      <c r="BL573" s="14">
        <v>64.1875</v>
      </c>
      <c r="BM573" s="14">
        <v>64.5</v>
      </c>
      <c r="BN573" s="14">
        <v>67.195310000000006</v>
      </c>
      <c r="BO573" s="14">
        <v>69.929689999999994</v>
      </c>
      <c r="BP573" s="14">
        <v>73.273439999999994</v>
      </c>
      <c r="BQ573" s="14">
        <v>77.40625</v>
      </c>
      <c r="BR573" s="14">
        <v>80.882810000000006</v>
      </c>
      <c r="BS573" s="14">
        <v>82.578130000000002</v>
      </c>
      <c r="BT573" s="14">
        <v>84.992189999999994</v>
      </c>
      <c r="BU573" s="14">
        <v>86.078130000000002</v>
      </c>
      <c r="BV573" s="14">
        <v>85.554689999999994</v>
      </c>
      <c r="BW573" s="14">
        <v>84.5</v>
      </c>
      <c r="BX573" s="14">
        <v>81.835939999999994</v>
      </c>
      <c r="BY573" s="14">
        <v>78.601560000000006</v>
      </c>
      <c r="BZ573" s="14">
        <v>74.828130000000002</v>
      </c>
      <c r="CA573" s="14">
        <v>70.726560000000006</v>
      </c>
      <c r="CB573" s="14">
        <v>68.734380000000002</v>
      </c>
      <c r="CC573" s="14">
        <v>67.132810000000006</v>
      </c>
      <c r="CD573" s="14">
        <v>66.125</v>
      </c>
      <c r="CE573" s="14">
        <v>7493.2449999999999</v>
      </c>
      <c r="CF573" s="14">
        <v>6689.3450000000003</v>
      </c>
      <c r="CG573" s="14">
        <v>4999.3040000000001</v>
      </c>
      <c r="CH573" s="14">
        <v>4895.4170000000004</v>
      </c>
      <c r="CI573" s="14">
        <v>5326.7929999999997</v>
      </c>
      <c r="CJ573" s="14">
        <v>4803.82</v>
      </c>
      <c r="CK573" s="14">
        <v>7202.3909999999996</v>
      </c>
      <c r="CL573" s="14">
        <v>7082.9269999999997</v>
      </c>
      <c r="CM573" s="14">
        <v>10458.82</v>
      </c>
      <c r="CN573" s="14">
        <v>12762.3</v>
      </c>
      <c r="CO573" s="14">
        <v>21253.62</v>
      </c>
      <c r="CP573" s="14">
        <v>21971.67</v>
      </c>
      <c r="CQ573" s="14">
        <v>26272.45</v>
      </c>
      <c r="CR573" s="14">
        <v>28451.9</v>
      </c>
      <c r="CS573" s="14">
        <v>23081.3</v>
      </c>
      <c r="CT573" s="14">
        <v>25829.66</v>
      </c>
      <c r="CU573" s="14">
        <v>23480.79</v>
      </c>
      <c r="CV573" s="14">
        <v>21556.66</v>
      </c>
      <c r="CW573" s="14">
        <v>20269.759999999998</v>
      </c>
      <c r="CX573" s="14">
        <v>17168.900000000001</v>
      </c>
      <c r="CY573" s="14">
        <v>15152.02</v>
      </c>
      <c r="CZ573" s="14">
        <v>12188.74</v>
      </c>
      <c r="DA573" s="14">
        <v>11297.87</v>
      </c>
      <c r="DB573" s="14">
        <v>9860.9760000000006</v>
      </c>
      <c r="DC573" s="14">
        <v>17434.330000000002</v>
      </c>
      <c r="DD573" s="14">
        <v>16</v>
      </c>
      <c r="DE573" s="14">
        <v>19</v>
      </c>
      <c r="DF573" s="27">
        <f t="shared" ca="1" si="8"/>
        <v>2944.7150000000001</v>
      </c>
      <c r="DG573" s="14">
        <v>0</v>
      </c>
      <c r="DH573" s="14"/>
      <c r="DI573" s="14"/>
      <c r="DJ573" s="14"/>
      <c r="DK573" s="14"/>
      <c r="DL573" s="14"/>
      <c r="DM573" s="14"/>
      <c r="DN573" s="14"/>
      <c r="DO573" s="14"/>
      <c r="DP573" s="14"/>
      <c r="DQ573" s="14"/>
      <c r="DR573" s="14"/>
      <c r="DS573" s="14"/>
      <c r="DT573" s="14"/>
      <c r="DU573" s="14"/>
      <c r="DV573" s="14"/>
      <c r="DW573" s="14"/>
      <c r="DX573" s="14"/>
      <c r="DY573" s="14"/>
      <c r="DZ573" s="14"/>
      <c r="EA573" s="14"/>
    </row>
    <row r="574" spans="1:131" x14ac:dyDescent="0.25">
      <c r="A574" s="14" t="s">
        <v>64</v>
      </c>
      <c r="B574" s="14" t="s">
        <v>36</v>
      </c>
      <c r="C574" s="14" t="s">
        <v>63</v>
      </c>
      <c r="D574" s="14" t="s">
        <v>63</v>
      </c>
      <c r="E574" s="14" t="s">
        <v>63</v>
      </c>
      <c r="F574" s="14" t="s">
        <v>63</v>
      </c>
      <c r="G574" s="14" t="s">
        <v>191</v>
      </c>
      <c r="H574" s="1">
        <v>42215</v>
      </c>
      <c r="I574" s="14">
        <v>11385.27</v>
      </c>
      <c r="J574" s="14">
        <v>10986.4</v>
      </c>
      <c r="K574" s="14">
        <v>10750.26</v>
      </c>
      <c r="L574" s="14">
        <v>10826.92</v>
      </c>
      <c r="M574" s="14">
        <v>11591.98</v>
      </c>
      <c r="N574" s="14">
        <v>13180.41</v>
      </c>
      <c r="O574" s="14">
        <v>15267.65</v>
      </c>
      <c r="P574" s="14">
        <v>17338.79</v>
      </c>
      <c r="Q574" s="14">
        <v>18614.91</v>
      </c>
      <c r="R574" s="14">
        <v>19352.03</v>
      </c>
      <c r="S574" s="14">
        <v>20675.759999999998</v>
      </c>
      <c r="T574" s="14">
        <v>21179.26</v>
      </c>
      <c r="U574" s="14">
        <v>21981.72</v>
      </c>
      <c r="V574" s="14">
        <v>21940.53</v>
      </c>
      <c r="W574" s="14">
        <v>21493.439999999999</v>
      </c>
      <c r="X574" s="14">
        <v>19711</v>
      </c>
      <c r="Y574" s="14">
        <v>18734.849999999999</v>
      </c>
      <c r="Z574" s="14">
        <v>17249.7</v>
      </c>
      <c r="AA574" s="14">
        <v>16220.32</v>
      </c>
      <c r="AB574" s="14">
        <v>17070.7</v>
      </c>
      <c r="AC574" s="14">
        <v>16616.78</v>
      </c>
      <c r="AD574" s="14">
        <v>14504.96</v>
      </c>
      <c r="AE574" s="14">
        <v>12783.73</v>
      </c>
      <c r="AF574" s="14">
        <v>11753.81</v>
      </c>
      <c r="AG574" s="14">
        <v>17978.97</v>
      </c>
      <c r="AH574" s="14">
        <v>11394.15</v>
      </c>
      <c r="AI574" s="14">
        <v>11011.25</v>
      </c>
      <c r="AJ574" s="14">
        <v>10682.18</v>
      </c>
      <c r="AK574" s="14">
        <v>10814.81</v>
      </c>
      <c r="AL574" s="14">
        <v>11497.99</v>
      </c>
      <c r="AM574" s="14">
        <v>13229.21</v>
      </c>
      <c r="AN574" s="14">
        <v>15168.44</v>
      </c>
      <c r="AO574" s="14">
        <v>17363.28</v>
      </c>
      <c r="AP574" s="14">
        <v>18736.990000000002</v>
      </c>
      <c r="AQ574" s="14">
        <v>19187.25</v>
      </c>
      <c r="AR574" s="14">
        <v>20513.810000000001</v>
      </c>
      <c r="AS574" s="14">
        <v>20908.759999999998</v>
      </c>
      <c r="AT574" s="14">
        <v>21871.35</v>
      </c>
      <c r="AU574" s="14">
        <v>21793.27</v>
      </c>
      <c r="AV574" s="14">
        <v>21849.16</v>
      </c>
      <c r="AW574" s="14">
        <v>21676.67</v>
      </c>
      <c r="AX574" s="14">
        <v>20724.29</v>
      </c>
      <c r="AY574" s="14">
        <v>19188.62</v>
      </c>
      <c r="AZ574" s="14">
        <v>17771.46</v>
      </c>
      <c r="BA574" s="14">
        <v>17081.05</v>
      </c>
      <c r="BB574" s="14">
        <v>16490.34</v>
      </c>
      <c r="BC574" s="14">
        <v>14673.88</v>
      </c>
      <c r="BD574" s="14">
        <v>13002.28</v>
      </c>
      <c r="BE574" s="14">
        <v>12012.28</v>
      </c>
      <c r="BF574" s="14">
        <v>19824.05</v>
      </c>
      <c r="BG574" s="14">
        <v>65.308819999999997</v>
      </c>
      <c r="BH574" s="14">
        <v>65.073530000000005</v>
      </c>
      <c r="BI574" s="14">
        <v>64.404409999999999</v>
      </c>
      <c r="BJ574" s="14">
        <v>63.661769999999997</v>
      </c>
      <c r="BK574" s="14">
        <v>63.367649999999998</v>
      </c>
      <c r="BL574" s="14">
        <v>63.220590000000001</v>
      </c>
      <c r="BM574" s="14">
        <v>63.191180000000003</v>
      </c>
      <c r="BN574" s="14">
        <v>64.073530000000005</v>
      </c>
      <c r="BO574" s="14">
        <v>65.544120000000007</v>
      </c>
      <c r="BP574" s="14">
        <v>68.147059999999996</v>
      </c>
      <c r="BQ574" s="14">
        <v>71</v>
      </c>
      <c r="BR574" s="14">
        <v>73.272059999999996</v>
      </c>
      <c r="BS574" s="14">
        <v>75.691180000000003</v>
      </c>
      <c r="BT574" s="14">
        <v>77.5</v>
      </c>
      <c r="BU574" s="14">
        <v>78.433819999999997</v>
      </c>
      <c r="BV574" s="14">
        <v>79.801469999999995</v>
      </c>
      <c r="BW574" s="14">
        <v>80.338229999999996</v>
      </c>
      <c r="BX574" s="14">
        <v>79.205879999999993</v>
      </c>
      <c r="BY574" s="14">
        <v>76.25</v>
      </c>
      <c r="BZ574" s="14">
        <v>72.058819999999997</v>
      </c>
      <c r="CA574" s="14">
        <v>69.066180000000003</v>
      </c>
      <c r="CB574" s="14">
        <v>66.970590000000001</v>
      </c>
      <c r="CC574" s="14">
        <v>65.904409999999999</v>
      </c>
      <c r="CD574" s="14">
        <v>65.073530000000005</v>
      </c>
      <c r="CE574" s="14">
        <v>7904.16</v>
      </c>
      <c r="CF574" s="14">
        <v>6810.8760000000002</v>
      </c>
      <c r="CG574" s="14">
        <v>5839.0360000000001</v>
      </c>
      <c r="CH574" s="14">
        <v>5753.0609999999997</v>
      </c>
      <c r="CI574" s="14">
        <v>6426.0889999999999</v>
      </c>
      <c r="CJ574" s="14">
        <v>5657.9129999999996</v>
      </c>
      <c r="CK574" s="14">
        <v>8385.2729999999992</v>
      </c>
      <c r="CL574" s="14">
        <v>7876.4470000000001</v>
      </c>
      <c r="CM574" s="14">
        <v>10826.7</v>
      </c>
      <c r="CN574" s="14">
        <v>13898.34</v>
      </c>
      <c r="CO574" s="14">
        <v>22154.41</v>
      </c>
      <c r="CP574" s="14">
        <v>24360.12</v>
      </c>
      <c r="CQ574" s="14">
        <v>29077.88</v>
      </c>
      <c r="CR574" s="14">
        <v>35699.68</v>
      </c>
      <c r="CS574" s="14">
        <v>29990.09</v>
      </c>
      <c r="CT574" s="14">
        <v>31761.43</v>
      </c>
      <c r="CU574" s="14">
        <v>28506.9</v>
      </c>
      <c r="CV574" s="14">
        <v>26129.65</v>
      </c>
      <c r="CW574" s="14">
        <v>24234.85</v>
      </c>
      <c r="CX574" s="14">
        <v>20245.29</v>
      </c>
      <c r="CY574" s="14">
        <v>16855.79</v>
      </c>
      <c r="CZ574" s="14">
        <v>13537.42</v>
      </c>
      <c r="DA574" s="14">
        <v>12557.78</v>
      </c>
      <c r="DB574" s="14">
        <v>11344.57</v>
      </c>
      <c r="DC574" s="14">
        <v>21189.759999999998</v>
      </c>
      <c r="DD574" s="14">
        <v>16</v>
      </c>
      <c r="DE574" s="14">
        <v>19</v>
      </c>
      <c r="DF574" s="27">
        <f t="shared" ca="1" si="8"/>
        <v>2880.7175000000025</v>
      </c>
      <c r="DG574" s="14">
        <v>0</v>
      </c>
      <c r="DH574" s="14"/>
      <c r="DI574" s="14"/>
      <c r="DJ574" s="14"/>
      <c r="DK574" s="14"/>
      <c r="DL574" s="14"/>
      <c r="DM574" s="14"/>
      <c r="DN574" s="14"/>
      <c r="DO574" s="14"/>
      <c r="DP574" s="14"/>
      <c r="DQ574" s="14"/>
      <c r="DR574" s="14"/>
      <c r="DS574" s="14"/>
      <c r="DT574" s="14"/>
      <c r="DU574" s="14"/>
      <c r="DV574" s="14"/>
      <c r="DW574" s="14"/>
      <c r="DX574" s="14"/>
      <c r="DY574" s="14"/>
      <c r="DZ574" s="14"/>
      <c r="EA574" s="14"/>
    </row>
    <row r="575" spans="1:131" x14ac:dyDescent="0.25">
      <c r="A575" s="14" t="s">
        <v>64</v>
      </c>
      <c r="B575" s="14" t="s">
        <v>36</v>
      </c>
      <c r="C575" s="14" t="s">
        <v>63</v>
      </c>
      <c r="D575" s="14" t="s">
        <v>63</v>
      </c>
      <c r="E575" s="14" t="s">
        <v>63</v>
      </c>
      <c r="F575" s="14" t="s">
        <v>63</v>
      </c>
      <c r="G575" s="14" t="s">
        <v>191</v>
      </c>
      <c r="H575" s="1">
        <v>42233</v>
      </c>
      <c r="I575" s="14">
        <v>10339.49</v>
      </c>
      <c r="J575" s="14">
        <v>10148.69</v>
      </c>
      <c r="K575" s="14">
        <v>9843.5969999999998</v>
      </c>
      <c r="L575" s="14">
        <v>9901.3410000000003</v>
      </c>
      <c r="M575" s="14">
        <v>10580.52</v>
      </c>
      <c r="N575" s="14">
        <v>12329.94</v>
      </c>
      <c r="O575" s="14">
        <v>14653.65</v>
      </c>
      <c r="P575" s="14">
        <v>16427.27</v>
      </c>
      <c r="Q575" s="14">
        <v>17564.95</v>
      </c>
      <c r="R575" s="14">
        <v>18712.939999999999</v>
      </c>
      <c r="S575" s="14">
        <v>19901.43</v>
      </c>
      <c r="T575" s="14">
        <v>20527.48</v>
      </c>
      <c r="U575" s="14">
        <v>20813.59</v>
      </c>
      <c r="V575" s="14">
        <v>21058.67</v>
      </c>
      <c r="W575" s="14">
        <v>20395.810000000001</v>
      </c>
      <c r="X575" s="14">
        <v>18800.060000000001</v>
      </c>
      <c r="Y575" s="14">
        <v>18177.73</v>
      </c>
      <c r="Z575" s="14">
        <v>16471.77</v>
      </c>
      <c r="AA575" s="14">
        <v>14789.36</v>
      </c>
      <c r="AB575" s="14">
        <v>15801.15</v>
      </c>
      <c r="AC575" s="14">
        <v>15541.33</v>
      </c>
      <c r="AD575" s="14">
        <v>13811.99</v>
      </c>
      <c r="AE575" s="14">
        <v>12426.29</v>
      </c>
      <c r="AF575" s="14">
        <v>11530.78</v>
      </c>
      <c r="AG575" s="14">
        <v>17059.73</v>
      </c>
      <c r="AH575" s="14">
        <v>10276.99</v>
      </c>
      <c r="AI575" s="14">
        <v>10056.66</v>
      </c>
      <c r="AJ575" s="14">
        <v>9749.2340000000004</v>
      </c>
      <c r="AK575" s="14">
        <v>9767.5139999999992</v>
      </c>
      <c r="AL575" s="14">
        <v>10549.6</v>
      </c>
      <c r="AM575" s="14">
        <v>12454.59</v>
      </c>
      <c r="AN575" s="14">
        <v>14563.36</v>
      </c>
      <c r="AO575" s="14">
        <v>16415.18</v>
      </c>
      <c r="AP575" s="14">
        <v>17770</v>
      </c>
      <c r="AQ575" s="14">
        <v>18543.18</v>
      </c>
      <c r="AR575" s="14">
        <v>19721.34</v>
      </c>
      <c r="AS575" s="14">
        <v>20232.52</v>
      </c>
      <c r="AT575" s="14">
        <v>20548.54</v>
      </c>
      <c r="AU575" s="14">
        <v>20827.77</v>
      </c>
      <c r="AV575" s="14">
        <v>20800.310000000001</v>
      </c>
      <c r="AW575" s="14">
        <v>20723.82</v>
      </c>
      <c r="AX575" s="14">
        <v>20160.349999999999</v>
      </c>
      <c r="AY575" s="14">
        <v>18338.29</v>
      </c>
      <c r="AZ575" s="14">
        <v>15991.29</v>
      </c>
      <c r="BA575" s="14">
        <v>15857.55</v>
      </c>
      <c r="BB575" s="14">
        <v>15583.29</v>
      </c>
      <c r="BC575" s="14">
        <v>13996.3</v>
      </c>
      <c r="BD575" s="14">
        <v>12541.06</v>
      </c>
      <c r="BE575" s="14">
        <v>11650.89</v>
      </c>
      <c r="BF575" s="14">
        <v>18834.560000000001</v>
      </c>
      <c r="BG575" s="14">
        <v>73.484620000000007</v>
      </c>
      <c r="BH575" s="14">
        <v>71.869230000000002</v>
      </c>
      <c r="BI575" s="14">
        <v>70.284610000000001</v>
      </c>
      <c r="BJ575" s="14">
        <v>68.346149999999994</v>
      </c>
      <c r="BK575" s="14">
        <v>66.646159999999995</v>
      </c>
      <c r="BL575" s="14">
        <v>65.538460000000001</v>
      </c>
      <c r="BM575" s="14">
        <v>65.069230000000005</v>
      </c>
      <c r="BN575" s="14">
        <v>66.676929999999999</v>
      </c>
      <c r="BO575" s="14">
        <v>70.292299999999997</v>
      </c>
      <c r="BP575" s="14">
        <v>73.584620000000001</v>
      </c>
      <c r="BQ575" s="14">
        <v>76.75385</v>
      </c>
      <c r="BR575" s="14">
        <v>79.315380000000005</v>
      </c>
      <c r="BS575" s="14">
        <v>81.861540000000005</v>
      </c>
      <c r="BT575" s="14">
        <v>84.330770000000001</v>
      </c>
      <c r="BU575" s="14">
        <v>85.769229999999993</v>
      </c>
      <c r="BV575" s="14">
        <v>86.392309999999995</v>
      </c>
      <c r="BW575" s="14">
        <v>85.446150000000003</v>
      </c>
      <c r="BX575" s="14">
        <v>83</v>
      </c>
      <c r="BY575" s="14">
        <v>79.24615</v>
      </c>
      <c r="BZ575" s="14">
        <v>74.330770000000001</v>
      </c>
      <c r="CA575" s="14">
        <v>69.707700000000003</v>
      </c>
      <c r="CB575" s="14">
        <v>67.184619999999995</v>
      </c>
      <c r="CC575" s="14">
        <v>65.276920000000004</v>
      </c>
      <c r="CD575" s="14">
        <v>64.284610000000001</v>
      </c>
      <c r="CE575" s="14">
        <v>9110.41</v>
      </c>
      <c r="CF575" s="14">
        <v>8729.1710000000003</v>
      </c>
      <c r="CG575" s="14">
        <v>7076.0439999999999</v>
      </c>
      <c r="CH575" s="14">
        <v>6547.674</v>
      </c>
      <c r="CI575" s="14">
        <v>6456.7870000000003</v>
      </c>
      <c r="CJ575" s="14">
        <v>5224.3810000000003</v>
      </c>
      <c r="CK575" s="14">
        <v>8178.0889999999999</v>
      </c>
      <c r="CL575" s="14">
        <v>7683.29</v>
      </c>
      <c r="CM575" s="14">
        <v>11357.61</v>
      </c>
      <c r="CN575" s="14">
        <v>12062.58</v>
      </c>
      <c r="CO575" s="14">
        <v>19085.36</v>
      </c>
      <c r="CP575" s="14">
        <v>18538.25</v>
      </c>
      <c r="CQ575" s="14">
        <v>22962.38</v>
      </c>
      <c r="CR575" s="14">
        <v>28206.54</v>
      </c>
      <c r="CS575" s="14">
        <v>20282.95</v>
      </c>
      <c r="CT575" s="14">
        <v>23850.799999999999</v>
      </c>
      <c r="CU575" s="14">
        <v>21908.1</v>
      </c>
      <c r="CV575" s="14">
        <v>20329.52</v>
      </c>
      <c r="CW575" s="14">
        <v>20242.11</v>
      </c>
      <c r="CX575" s="14">
        <v>16579.849999999999</v>
      </c>
      <c r="CY575" s="14">
        <v>15764.63</v>
      </c>
      <c r="CZ575" s="14">
        <v>12507.61</v>
      </c>
      <c r="DA575" s="14">
        <v>11104.23</v>
      </c>
      <c r="DB575" s="14">
        <v>9340.6409999999996</v>
      </c>
      <c r="DC575" s="14">
        <v>16281.19</v>
      </c>
      <c r="DD575" s="14">
        <v>16</v>
      </c>
      <c r="DE575" s="14">
        <v>19</v>
      </c>
      <c r="DF575" s="27">
        <f t="shared" ca="1" si="8"/>
        <v>2945.9625000000015</v>
      </c>
      <c r="DG575" s="14">
        <v>0</v>
      </c>
      <c r="DH575" s="14"/>
      <c r="DI575" s="14"/>
      <c r="DJ575" s="14"/>
      <c r="DK575" s="14"/>
      <c r="DL575" s="14"/>
      <c r="DM575" s="14"/>
      <c r="DN575" s="14"/>
      <c r="DO575" s="14"/>
      <c r="DP575" s="14"/>
      <c r="DQ575" s="14"/>
      <c r="DR575" s="14"/>
      <c r="DS575" s="14"/>
      <c r="DT575" s="14"/>
      <c r="DU575" s="14"/>
      <c r="DV575" s="14"/>
      <c r="DW575" s="14"/>
      <c r="DX575" s="14"/>
      <c r="DY575" s="14"/>
      <c r="DZ575" s="14"/>
      <c r="EA575" s="14"/>
    </row>
    <row r="576" spans="1:131" x14ac:dyDescent="0.25">
      <c r="A576" s="14" t="s">
        <v>64</v>
      </c>
      <c r="B576" s="14" t="s">
        <v>36</v>
      </c>
      <c r="C576" s="14" t="s">
        <v>63</v>
      </c>
      <c r="D576" s="14" t="s">
        <v>63</v>
      </c>
      <c r="E576" s="14" t="s">
        <v>63</v>
      </c>
      <c r="F576" s="14" t="s">
        <v>63</v>
      </c>
      <c r="G576" s="14" t="s">
        <v>191</v>
      </c>
      <c r="H576" s="1">
        <v>42234</v>
      </c>
      <c r="I576" s="14">
        <v>10810.09</v>
      </c>
      <c r="J576" s="14">
        <v>10365.5</v>
      </c>
      <c r="K576" s="14">
        <v>10390.120000000001</v>
      </c>
      <c r="L576" s="14">
        <v>10296.209999999999</v>
      </c>
      <c r="M576" s="14">
        <v>10717.25</v>
      </c>
      <c r="N576" s="14">
        <v>12127.11</v>
      </c>
      <c r="O576" s="14">
        <v>14652.56</v>
      </c>
      <c r="P576" s="14">
        <v>16603.919999999998</v>
      </c>
      <c r="Q576" s="14">
        <v>16813.150000000001</v>
      </c>
      <c r="R576" s="14">
        <v>17795.490000000002</v>
      </c>
      <c r="S576" s="14">
        <v>19100.71</v>
      </c>
      <c r="T576" s="14">
        <v>19449.91</v>
      </c>
      <c r="U576" s="14">
        <v>19582.79</v>
      </c>
      <c r="V576" s="14">
        <v>20111.12</v>
      </c>
      <c r="W576" s="14">
        <v>19475.57</v>
      </c>
      <c r="X576" s="14">
        <v>18400.04</v>
      </c>
      <c r="Y576" s="14">
        <v>17674.98</v>
      </c>
      <c r="Z576" s="14">
        <v>16373.55</v>
      </c>
      <c r="AA576" s="14">
        <v>14545.18</v>
      </c>
      <c r="AB576" s="14">
        <v>15336.4</v>
      </c>
      <c r="AC576" s="14">
        <v>15356.8</v>
      </c>
      <c r="AD576" s="14">
        <v>13817.77</v>
      </c>
      <c r="AE576" s="14">
        <v>12323.86</v>
      </c>
      <c r="AF576" s="14">
        <v>11424.49</v>
      </c>
      <c r="AG576" s="14">
        <v>16748.439999999999</v>
      </c>
      <c r="AH576" s="14">
        <v>10683.74</v>
      </c>
      <c r="AI576" s="14">
        <v>10235.17</v>
      </c>
      <c r="AJ576" s="14">
        <v>10227.19</v>
      </c>
      <c r="AK576" s="14">
        <v>10186.25</v>
      </c>
      <c r="AL576" s="14">
        <v>10621.7</v>
      </c>
      <c r="AM576" s="14">
        <v>12156.57</v>
      </c>
      <c r="AN576" s="14">
        <v>14555.22</v>
      </c>
      <c r="AO576" s="14">
        <v>16551.47</v>
      </c>
      <c r="AP576" s="14">
        <v>16921.18</v>
      </c>
      <c r="AQ576" s="14">
        <v>17646.48</v>
      </c>
      <c r="AR576" s="14">
        <v>18927.11</v>
      </c>
      <c r="AS576" s="14">
        <v>19144.57</v>
      </c>
      <c r="AT576" s="14">
        <v>19474.830000000002</v>
      </c>
      <c r="AU576" s="14">
        <v>19976.259999999998</v>
      </c>
      <c r="AV576" s="14">
        <v>19857.14</v>
      </c>
      <c r="AW576" s="14">
        <v>20316.18</v>
      </c>
      <c r="AX576" s="14">
        <v>19681.05</v>
      </c>
      <c r="AY576" s="14">
        <v>18308.29</v>
      </c>
      <c r="AZ576" s="14">
        <v>15887.26</v>
      </c>
      <c r="BA576" s="14">
        <v>15407.54</v>
      </c>
      <c r="BB576" s="14">
        <v>15102.5</v>
      </c>
      <c r="BC576" s="14">
        <v>13880.18</v>
      </c>
      <c r="BD576" s="14">
        <v>12365.02</v>
      </c>
      <c r="BE576" s="14">
        <v>11500.88</v>
      </c>
      <c r="BF576" s="14">
        <v>18541.46</v>
      </c>
      <c r="BG576" s="14">
        <v>63.407690000000002</v>
      </c>
      <c r="BH576" s="14">
        <v>62.738460000000003</v>
      </c>
      <c r="BI576" s="14">
        <v>63.038460000000001</v>
      </c>
      <c r="BJ576" s="14">
        <v>62.707689999999999</v>
      </c>
      <c r="BK576" s="14">
        <v>62.169229999999999</v>
      </c>
      <c r="BL576" s="14">
        <v>61.76923</v>
      </c>
      <c r="BM576" s="14">
        <v>61.52308</v>
      </c>
      <c r="BN576" s="14">
        <v>62.046149999999997</v>
      </c>
      <c r="BO576" s="14">
        <v>63.607689999999998</v>
      </c>
      <c r="BP576" s="14">
        <v>66.615390000000005</v>
      </c>
      <c r="BQ576" s="14">
        <v>69.74615</v>
      </c>
      <c r="BR576" s="14">
        <v>72.361540000000005</v>
      </c>
      <c r="BS576" s="14">
        <v>74.415379999999999</v>
      </c>
      <c r="BT576" s="14">
        <v>76.599999999999994</v>
      </c>
      <c r="BU576" s="14">
        <v>77.653850000000006</v>
      </c>
      <c r="BV576" s="14">
        <v>77.792299999999997</v>
      </c>
      <c r="BW576" s="14">
        <v>76.938460000000006</v>
      </c>
      <c r="BX576" s="14">
        <v>75.815380000000005</v>
      </c>
      <c r="BY576" s="14">
        <v>73.400000000000006</v>
      </c>
      <c r="BZ576" s="14">
        <v>69.684619999999995</v>
      </c>
      <c r="CA576" s="14">
        <v>66.469229999999996</v>
      </c>
      <c r="CB576" s="14">
        <v>65.084620000000001</v>
      </c>
      <c r="CC576" s="14">
        <v>64.146159999999995</v>
      </c>
      <c r="CD576" s="14">
        <v>63.692309999999999</v>
      </c>
      <c r="CE576" s="14">
        <v>7495.9620000000004</v>
      </c>
      <c r="CF576" s="14">
        <v>6341.0770000000002</v>
      </c>
      <c r="CG576" s="14">
        <v>5458.7879999999996</v>
      </c>
      <c r="CH576" s="14">
        <v>5315.1859999999997</v>
      </c>
      <c r="CI576" s="14">
        <v>6156.7650000000003</v>
      </c>
      <c r="CJ576" s="14">
        <v>6047.1989999999996</v>
      </c>
      <c r="CK576" s="14">
        <v>9207.5159999999996</v>
      </c>
      <c r="CL576" s="14">
        <v>8297.4439999999995</v>
      </c>
      <c r="CM576" s="14">
        <v>11561.89</v>
      </c>
      <c r="CN576" s="14">
        <v>13274.43</v>
      </c>
      <c r="CO576" s="14">
        <v>19694.11</v>
      </c>
      <c r="CP576" s="14">
        <v>18721.099999999999</v>
      </c>
      <c r="CQ576" s="14">
        <v>23402.34</v>
      </c>
      <c r="CR576" s="14">
        <v>27924.83</v>
      </c>
      <c r="CS576" s="14">
        <v>21991.56</v>
      </c>
      <c r="CT576" s="14">
        <v>25033.88</v>
      </c>
      <c r="CU576" s="14">
        <v>22635.93</v>
      </c>
      <c r="CV576" s="14">
        <v>21467.279999999999</v>
      </c>
      <c r="CW576" s="14">
        <v>21188.63</v>
      </c>
      <c r="CX576" s="14">
        <v>18139.310000000001</v>
      </c>
      <c r="CY576" s="14">
        <v>16057.35</v>
      </c>
      <c r="CZ576" s="14">
        <v>12667.26</v>
      </c>
      <c r="DA576" s="14">
        <v>11688.29</v>
      </c>
      <c r="DB576" s="14">
        <v>10045.86</v>
      </c>
      <c r="DC576" s="14">
        <v>17107.79</v>
      </c>
      <c r="DD576" s="14">
        <v>16</v>
      </c>
      <c r="DE576" s="14">
        <v>19</v>
      </c>
      <c r="DF576" s="27">
        <f t="shared" ca="1" si="8"/>
        <v>2792.2275000000009</v>
      </c>
      <c r="DG576" s="14">
        <v>0</v>
      </c>
      <c r="DH576" s="14"/>
      <c r="DI576" s="14"/>
      <c r="DJ576" s="14"/>
      <c r="DK576" s="14"/>
      <c r="DL576" s="14"/>
      <c r="DM576" s="14"/>
      <c r="DN576" s="14"/>
      <c r="DO576" s="14"/>
      <c r="DP576" s="14"/>
      <c r="DQ576" s="14"/>
      <c r="DR576" s="14"/>
      <c r="DS576" s="14"/>
      <c r="DT576" s="14"/>
      <c r="DU576" s="14"/>
      <c r="DV576" s="14"/>
      <c r="DW576" s="14"/>
      <c r="DX576" s="14"/>
      <c r="DY576" s="14"/>
      <c r="DZ576" s="14"/>
      <c r="EA576" s="14"/>
    </row>
    <row r="577" spans="1:131" x14ac:dyDescent="0.25">
      <c r="A577" s="14" t="s">
        <v>64</v>
      </c>
      <c r="B577" s="14" t="s">
        <v>36</v>
      </c>
      <c r="C577" s="14" t="s">
        <v>63</v>
      </c>
      <c r="D577" s="14" t="s">
        <v>63</v>
      </c>
      <c r="E577" s="14" t="s">
        <v>63</v>
      </c>
      <c r="F577" s="14" t="s">
        <v>63</v>
      </c>
      <c r="G577" s="14" t="s">
        <v>191</v>
      </c>
      <c r="H577" s="1">
        <v>42243</v>
      </c>
      <c r="I577" s="14">
        <v>11018.85</v>
      </c>
      <c r="J577" s="14">
        <v>10352.959999999999</v>
      </c>
      <c r="K577" s="14">
        <v>10170.790000000001</v>
      </c>
      <c r="L577" s="14">
        <v>10147.89</v>
      </c>
      <c r="M577" s="14">
        <v>10583.82</v>
      </c>
      <c r="N577" s="14">
        <v>11901.83</v>
      </c>
      <c r="O577" s="14">
        <v>14348.43</v>
      </c>
      <c r="P577" s="14">
        <v>16698.759999999998</v>
      </c>
      <c r="Q577" s="14">
        <v>17847.009999999998</v>
      </c>
      <c r="R577" s="14">
        <v>18526.46</v>
      </c>
      <c r="S577" s="14">
        <v>19752.82</v>
      </c>
      <c r="T577" s="14">
        <v>20017.189999999999</v>
      </c>
      <c r="U577" s="14">
        <v>20908.32</v>
      </c>
      <c r="V577" s="14">
        <v>21468.01</v>
      </c>
      <c r="W577" s="14">
        <v>20849.96</v>
      </c>
      <c r="X577" s="14">
        <v>19415.66</v>
      </c>
      <c r="Y577" s="14">
        <v>18112.11</v>
      </c>
      <c r="Z577" s="14">
        <v>16566.439999999999</v>
      </c>
      <c r="AA577" s="14">
        <v>15151.63</v>
      </c>
      <c r="AB577" s="14">
        <v>16169.83</v>
      </c>
      <c r="AC577" s="14">
        <v>15843.92</v>
      </c>
      <c r="AD577" s="14">
        <v>13824.41</v>
      </c>
      <c r="AE577" s="14">
        <v>12745.6</v>
      </c>
      <c r="AF577" s="14">
        <v>11808.04</v>
      </c>
      <c r="AG577" s="14">
        <v>17311.46</v>
      </c>
      <c r="AH577" s="14">
        <v>10947.45</v>
      </c>
      <c r="AI577" s="14">
        <v>10298.44</v>
      </c>
      <c r="AJ577" s="14">
        <v>10095.629999999999</v>
      </c>
      <c r="AK577" s="14">
        <v>10110.969999999999</v>
      </c>
      <c r="AL577" s="14">
        <v>10573.94</v>
      </c>
      <c r="AM577" s="14">
        <v>12045.67</v>
      </c>
      <c r="AN577" s="14">
        <v>14219.74</v>
      </c>
      <c r="AO577" s="14">
        <v>16630.330000000002</v>
      </c>
      <c r="AP577" s="14">
        <v>17984.2</v>
      </c>
      <c r="AQ577" s="14">
        <v>18390.52</v>
      </c>
      <c r="AR577" s="14">
        <v>19638.400000000001</v>
      </c>
      <c r="AS577" s="14">
        <v>19709.419999999998</v>
      </c>
      <c r="AT577" s="14">
        <v>20627.71</v>
      </c>
      <c r="AU577" s="14">
        <v>21281.45</v>
      </c>
      <c r="AV577" s="14">
        <v>21229.93</v>
      </c>
      <c r="AW577" s="14">
        <v>21441.58</v>
      </c>
      <c r="AX577" s="14">
        <v>20138.7</v>
      </c>
      <c r="AY577" s="14">
        <v>18388.66</v>
      </c>
      <c r="AZ577" s="14">
        <v>16377.34</v>
      </c>
      <c r="BA577" s="14">
        <v>16315.64</v>
      </c>
      <c r="BB577" s="14">
        <v>15801.9</v>
      </c>
      <c r="BC577" s="14">
        <v>14007.17</v>
      </c>
      <c r="BD577" s="14">
        <v>12901.33</v>
      </c>
      <c r="BE577" s="14">
        <v>11966.07</v>
      </c>
      <c r="BF577" s="14">
        <v>19077.39</v>
      </c>
      <c r="BG577" s="14">
        <v>67.7</v>
      </c>
      <c r="BH577" s="14">
        <v>66.607690000000005</v>
      </c>
      <c r="BI577" s="14">
        <v>66.038460000000001</v>
      </c>
      <c r="BJ577" s="14">
        <v>65.115390000000005</v>
      </c>
      <c r="BK577" s="14">
        <v>64.900000000000006</v>
      </c>
      <c r="BL577" s="14">
        <v>64.176929999999999</v>
      </c>
      <c r="BM577" s="14">
        <v>63.792310000000001</v>
      </c>
      <c r="BN577" s="14">
        <v>66.130769999999998</v>
      </c>
      <c r="BO577" s="14">
        <v>69.538460000000001</v>
      </c>
      <c r="BP577" s="14">
        <v>72.715389999999999</v>
      </c>
      <c r="BQ577" s="14">
        <v>76.353840000000005</v>
      </c>
      <c r="BR577" s="14">
        <v>80.030770000000004</v>
      </c>
      <c r="BS577" s="14">
        <v>83.361540000000005</v>
      </c>
      <c r="BT577" s="14">
        <v>86.815380000000005</v>
      </c>
      <c r="BU577" s="14">
        <v>89.530770000000004</v>
      </c>
      <c r="BV577" s="14">
        <v>89.192310000000006</v>
      </c>
      <c r="BW577" s="14">
        <v>86.930769999999995</v>
      </c>
      <c r="BX577" s="14">
        <v>83.953850000000003</v>
      </c>
      <c r="BY577" s="14">
        <v>81.053849999999997</v>
      </c>
      <c r="BZ577" s="14">
        <v>77.930769999999995</v>
      </c>
      <c r="CA577" s="14">
        <v>75.192310000000006</v>
      </c>
      <c r="CB577" s="14">
        <v>74.092309999999998</v>
      </c>
      <c r="CC577" s="14">
        <v>73.238460000000003</v>
      </c>
      <c r="CD577" s="14">
        <v>72.353840000000005</v>
      </c>
      <c r="CE577" s="14">
        <v>6772.1670000000004</v>
      </c>
      <c r="CF577" s="14">
        <v>5699.2690000000002</v>
      </c>
      <c r="CG577" s="14">
        <v>5061.3459999999995</v>
      </c>
      <c r="CH577" s="14">
        <v>4999.3360000000002</v>
      </c>
      <c r="CI577" s="14">
        <v>5182.2309999999998</v>
      </c>
      <c r="CJ577" s="14">
        <v>5091.8869999999997</v>
      </c>
      <c r="CK577" s="14">
        <v>7345.1869999999999</v>
      </c>
      <c r="CL577" s="14">
        <v>7723.3320000000003</v>
      </c>
      <c r="CM577" s="14">
        <v>10420.84</v>
      </c>
      <c r="CN577" s="14">
        <v>12246.12</v>
      </c>
      <c r="CO577" s="14">
        <v>19186.22</v>
      </c>
      <c r="CP577" s="14">
        <v>19650.88</v>
      </c>
      <c r="CQ577" s="14">
        <v>23257.119999999999</v>
      </c>
      <c r="CR577" s="14">
        <v>27048.400000000001</v>
      </c>
      <c r="CS577" s="14">
        <v>22129.200000000001</v>
      </c>
      <c r="CT577" s="14">
        <v>23350.57</v>
      </c>
      <c r="CU577" s="14">
        <v>20672.27</v>
      </c>
      <c r="CV577" s="14">
        <v>19754.89</v>
      </c>
      <c r="CW577" s="14">
        <v>19369.86</v>
      </c>
      <c r="CX577" s="14">
        <v>16641.759999999998</v>
      </c>
      <c r="CY577" s="14">
        <v>14415.59</v>
      </c>
      <c r="CZ577" s="14">
        <v>12190.86</v>
      </c>
      <c r="DA577" s="14">
        <v>11551.55</v>
      </c>
      <c r="DB577" s="14">
        <v>9592.5059999999994</v>
      </c>
      <c r="DC577" s="14">
        <v>15655.65</v>
      </c>
      <c r="DD577" s="14">
        <v>16</v>
      </c>
      <c r="DE577" s="14">
        <v>19</v>
      </c>
      <c r="DF577" s="27">
        <f t="shared" ca="1" si="8"/>
        <v>2988.2574999999997</v>
      </c>
      <c r="DG577" s="14">
        <v>0</v>
      </c>
      <c r="DH577" s="14"/>
      <c r="DI577" s="14"/>
      <c r="DJ577" s="14"/>
      <c r="DK577" s="14"/>
      <c r="DL577" s="14"/>
      <c r="DM577" s="14"/>
      <c r="DN577" s="14"/>
      <c r="DO577" s="14"/>
      <c r="DP577" s="14"/>
      <c r="DQ577" s="14"/>
      <c r="DR577" s="14"/>
      <c r="DS577" s="14"/>
      <c r="DT577" s="14"/>
      <c r="DU577" s="14"/>
      <c r="DV577" s="14"/>
      <c r="DW577" s="14"/>
      <c r="DX577" s="14"/>
      <c r="DY577" s="14"/>
      <c r="DZ577" s="14"/>
      <c r="EA577" s="14"/>
    </row>
    <row r="578" spans="1:131" x14ac:dyDescent="0.25">
      <c r="A578" s="14" t="s">
        <v>64</v>
      </c>
      <c r="B578" s="14" t="s">
        <v>36</v>
      </c>
      <c r="C578" s="14" t="s">
        <v>63</v>
      </c>
      <c r="D578" s="14" t="s">
        <v>63</v>
      </c>
      <c r="E578" s="14" t="s">
        <v>63</v>
      </c>
      <c r="F578" s="14" t="s">
        <v>63</v>
      </c>
      <c r="G578" s="14" t="s">
        <v>191</v>
      </c>
      <c r="H578" s="1">
        <v>42256</v>
      </c>
      <c r="I578" s="14">
        <v>10504.04</v>
      </c>
      <c r="J578" s="14">
        <v>10126.59</v>
      </c>
      <c r="K578" s="14">
        <v>9902.4390000000003</v>
      </c>
      <c r="L578" s="14">
        <v>9746.0339999999997</v>
      </c>
      <c r="M578" s="14">
        <v>10466.08</v>
      </c>
      <c r="N578" s="14">
        <v>11795.31</v>
      </c>
      <c r="O578" s="14">
        <v>15491.42</v>
      </c>
      <c r="P578" s="14">
        <v>17630.490000000002</v>
      </c>
      <c r="Q578" s="14">
        <v>18624.080000000002</v>
      </c>
      <c r="R578" s="14">
        <v>19528.95</v>
      </c>
      <c r="S578" s="14">
        <v>20958.900000000001</v>
      </c>
      <c r="T578" s="14">
        <v>21512.25</v>
      </c>
      <c r="U578" s="14">
        <v>22811.53</v>
      </c>
      <c r="V578" s="14">
        <v>23512.59</v>
      </c>
      <c r="W578" s="14">
        <v>22829.67</v>
      </c>
      <c r="X578" s="14">
        <v>21686.75</v>
      </c>
      <c r="Y578" s="14">
        <v>20852.560000000001</v>
      </c>
      <c r="Z578" s="14">
        <v>19555.400000000001</v>
      </c>
      <c r="AA578" s="14">
        <v>18217.349999999999</v>
      </c>
      <c r="AB578" s="14">
        <v>18279.419999999998</v>
      </c>
      <c r="AC578" s="14">
        <v>17444.46</v>
      </c>
      <c r="AD578" s="14">
        <v>14600.11</v>
      </c>
      <c r="AE578" s="14">
        <v>12713.66</v>
      </c>
      <c r="AF578" s="14">
        <v>11767.79</v>
      </c>
      <c r="AG578" s="14">
        <v>20078.009999999998</v>
      </c>
      <c r="AH578" s="14">
        <v>10692.83</v>
      </c>
      <c r="AI578" s="14">
        <v>10189.94</v>
      </c>
      <c r="AJ578" s="14">
        <v>9920.9789999999994</v>
      </c>
      <c r="AK578" s="14">
        <v>9711.6129999999994</v>
      </c>
      <c r="AL578" s="14">
        <v>10383.16</v>
      </c>
      <c r="AM578" s="14">
        <v>12080.58</v>
      </c>
      <c r="AN578" s="14">
        <v>15322.68</v>
      </c>
      <c r="AO578" s="14">
        <v>17519.25</v>
      </c>
      <c r="AP578" s="14">
        <v>19102.03</v>
      </c>
      <c r="AQ578" s="14">
        <v>19458.78</v>
      </c>
      <c r="AR578" s="14">
        <v>20832</v>
      </c>
      <c r="AS578" s="14">
        <v>21289.46</v>
      </c>
      <c r="AT578" s="14">
        <v>22414.16</v>
      </c>
      <c r="AU578" s="14">
        <v>23331.27</v>
      </c>
      <c r="AV578" s="14">
        <v>23328.01</v>
      </c>
      <c r="AW578" s="14">
        <v>23843.35</v>
      </c>
      <c r="AX578" s="14">
        <v>22868.98</v>
      </c>
      <c r="AY578" s="14">
        <v>21303.68</v>
      </c>
      <c r="AZ578" s="14">
        <v>19303.55</v>
      </c>
      <c r="BA578" s="14">
        <v>18266.61</v>
      </c>
      <c r="BB578" s="14">
        <v>17183.96</v>
      </c>
      <c r="BC578" s="14">
        <v>14671.96</v>
      </c>
      <c r="BD578" s="14">
        <v>12809.09</v>
      </c>
      <c r="BE578" s="14">
        <v>11891.3</v>
      </c>
      <c r="BF578" s="14">
        <v>21811.66</v>
      </c>
      <c r="BG578" s="14">
        <v>73.268649999999994</v>
      </c>
      <c r="BH578" s="14">
        <v>71.574619999999996</v>
      </c>
      <c r="BI578" s="14">
        <v>70.074619999999996</v>
      </c>
      <c r="BJ578" s="14">
        <v>69.194029999999998</v>
      </c>
      <c r="BK578" s="14">
        <v>67.798509999999993</v>
      </c>
      <c r="BL578" s="14">
        <v>66.925380000000004</v>
      </c>
      <c r="BM578" s="14">
        <v>66.149249999999995</v>
      </c>
      <c r="BN578" s="14">
        <v>69.298509999999993</v>
      </c>
      <c r="BO578" s="14">
        <v>74.014920000000004</v>
      </c>
      <c r="BP578" s="14">
        <v>77.291049999999998</v>
      </c>
      <c r="BQ578" s="14">
        <v>81.574619999999996</v>
      </c>
      <c r="BR578" s="14">
        <v>84.649249999999995</v>
      </c>
      <c r="BS578" s="14">
        <v>88.134330000000006</v>
      </c>
      <c r="BT578" s="14">
        <v>92.156720000000007</v>
      </c>
      <c r="BU578" s="14">
        <v>93.634330000000006</v>
      </c>
      <c r="BV578" s="14">
        <v>94.708950000000002</v>
      </c>
      <c r="BW578" s="14">
        <v>94.052239999999998</v>
      </c>
      <c r="BX578" s="14">
        <v>91.850750000000005</v>
      </c>
      <c r="BY578" s="14">
        <v>88.455219999999997</v>
      </c>
      <c r="BZ578" s="14">
        <v>82.373130000000003</v>
      </c>
      <c r="CA578" s="14">
        <v>78.223879999999994</v>
      </c>
      <c r="CB578" s="14">
        <v>75.261189999999999</v>
      </c>
      <c r="CC578" s="14">
        <v>73.037319999999994</v>
      </c>
      <c r="CD578" s="14">
        <v>71.910449999999997</v>
      </c>
      <c r="CE578" s="14">
        <v>12719.24</v>
      </c>
      <c r="CF578" s="14">
        <v>17529.38</v>
      </c>
      <c r="CG578" s="14">
        <v>11787.55</v>
      </c>
      <c r="CH578" s="14">
        <v>12057.82</v>
      </c>
      <c r="CI578" s="14">
        <v>12318.7</v>
      </c>
      <c r="CJ578" s="14">
        <v>8014.4750000000004</v>
      </c>
      <c r="CK578" s="14">
        <v>11146.26</v>
      </c>
      <c r="CL578" s="14">
        <v>20673.009999999998</v>
      </c>
      <c r="CM578" s="14">
        <v>26041.3</v>
      </c>
      <c r="CN578" s="14">
        <v>20489.060000000001</v>
      </c>
      <c r="CO578" s="14">
        <v>29399.83</v>
      </c>
      <c r="CP578" s="14">
        <v>28125.14</v>
      </c>
      <c r="CQ578" s="14">
        <v>30436.81</v>
      </c>
      <c r="CR578" s="14">
        <v>33562.9</v>
      </c>
      <c r="CS578" s="14">
        <v>27425.24</v>
      </c>
      <c r="CT578" s="14">
        <v>30240.43</v>
      </c>
      <c r="CU578" s="14">
        <v>27890.93</v>
      </c>
      <c r="CV578" s="14">
        <v>24772.86</v>
      </c>
      <c r="CW578" s="14">
        <v>23952.52</v>
      </c>
      <c r="CX578" s="14">
        <v>20496.93</v>
      </c>
      <c r="CY578" s="14">
        <v>19397.18</v>
      </c>
      <c r="CZ578" s="14">
        <v>15319.31</v>
      </c>
      <c r="DA578" s="14">
        <v>14225.99</v>
      </c>
      <c r="DB578" s="14">
        <v>12432.06</v>
      </c>
      <c r="DC578" s="14">
        <v>19978.189999999999</v>
      </c>
      <c r="DD578" s="14">
        <v>16</v>
      </c>
      <c r="DE578" s="14">
        <v>19</v>
      </c>
      <c r="DF578" s="27">
        <f t="shared" ca="1" si="8"/>
        <v>2757.989999999998</v>
      </c>
      <c r="DG578" s="14">
        <v>0</v>
      </c>
      <c r="DH578" s="14"/>
      <c r="DI578" s="14"/>
      <c r="DJ578" s="14"/>
      <c r="DK578" s="14"/>
      <c r="DL578" s="14"/>
      <c r="DM578" s="14"/>
      <c r="DN578" s="14"/>
      <c r="DO578" s="14"/>
      <c r="DP578" s="14"/>
      <c r="DQ578" s="14"/>
      <c r="DR578" s="14"/>
      <c r="DS578" s="14"/>
      <c r="DT578" s="14"/>
      <c r="DU578" s="14"/>
      <c r="DV578" s="14"/>
      <c r="DW578" s="14"/>
      <c r="DX578" s="14"/>
      <c r="DY578" s="14"/>
      <c r="DZ578" s="14"/>
      <c r="EA578" s="14"/>
    </row>
    <row r="579" spans="1:131" x14ac:dyDescent="0.25">
      <c r="A579" s="14" t="s">
        <v>64</v>
      </c>
      <c r="B579" s="14" t="s">
        <v>36</v>
      </c>
      <c r="C579" s="14" t="s">
        <v>63</v>
      </c>
      <c r="D579" s="14" t="s">
        <v>63</v>
      </c>
      <c r="E579" s="14" t="s">
        <v>63</v>
      </c>
      <c r="F579" s="14" t="s">
        <v>63</v>
      </c>
      <c r="G579" s="14" t="s">
        <v>191</v>
      </c>
      <c r="H579" s="1">
        <v>42257</v>
      </c>
      <c r="I579" s="14">
        <v>11365.32</v>
      </c>
      <c r="J579" s="14">
        <v>10858.52</v>
      </c>
      <c r="K579" s="14">
        <v>10555.75</v>
      </c>
      <c r="L579" s="14">
        <v>10473.6</v>
      </c>
      <c r="M579" s="14">
        <v>11063.52</v>
      </c>
      <c r="N579" s="14">
        <v>12590.35</v>
      </c>
      <c r="O579" s="14">
        <v>16391.7</v>
      </c>
      <c r="P579" s="14">
        <v>17717.990000000002</v>
      </c>
      <c r="Q579" s="14">
        <v>19003.47</v>
      </c>
      <c r="R579" s="14">
        <v>20154.95</v>
      </c>
      <c r="S579" s="14">
        <v>21667.47</v>
      </c>
      <c r="T579" s="14">
        <v>22311.22</v>
      </c>
      <c r="U579" s="14">
        <v>23222.95</v>
      </c>
      <c r="V579" s="14">
        <v>23576.75</v>
      </c>
      <c r="W579" s="14">
        <v>22293.75</v>
      </c>
      <c r="X579" s="14">
        <v>20828.86</v>
      </c>
      <c r="Y579" s="14">
        <v>20013.13</v>
      </c>
      <c r="Z579" s="14">
        <v>18109.599999999999</v>
      </c>
      <c r="AA579" s="14">
        <v>16653.28</v>
      </c>
      <c r="AB579" s="14">
        <v>17770.05</v>
      </c>
      <c r="AC579" s="14">
        <v>16858.98</v>
      </c>
      <c r="AD579" s="14">
        <v>14342.45</v>
      </c>
      <c r="AE579" s="14">
        <v>12695.31</v>
      </c>
      <c r="AF579" s="14">
        <v>11802.98</v>
      </c>
      <c r="AG579" s="14">
        <v>18901.22</v>
      </c>
      <c r="AH579" s="14">
        <v>11306.75</v>
      </c>
      <c r="AI579" s="14">
        <v>10821.8</v>
      </c>
      <c r="AJ579" s="14">
        <v>10476.1</v>
      </c>
      <c r="AK579" s="14">
        <v>10415.56</v>
      </c>
      <c r="AL579" s="14">
        <v>11067.13</v>
      </c>
      <c r="AM579" s="14">
        <v>12764.27</v>
      </c>
      <c r="AN579" s="14">
        <v>16289.74</v>
      </c>
      <c r="AO579" s="14">
        <v>17711.55</v>
      </c>
      <c r="AP579" s="14">
        <v>19133.39</v>
      </c>
      <c r="AQ579" s="14">
        <v>19970.7</v>
      </c>
      <c r="AR579" s="14">
        <v>21458.35</v>
      </c>
      <c r="AS579" s="14">
        <v>22014.85</v>
      </c>
      <c r="AT579" s="14">
        <v>22781</v>
      </c>
      <c r="AU579" s="14">
        <v>23259.27</v>
      </c>
      <c r="AV579" s="14">
        <v>22688.13</v>
      </c>
      <c r="AW579" s="14">
        <v>22788.15</v>
      </c>
      <c r="AX579" s="14">
        <v>21925.49</v>
      </c>
      <c r="AY579" s="14">
        <v>19860.689999999999</v>
      </c>
      <c r="AZ579" s="14">
        <v>17893.07</v>
      </c>
      <c r="BA579" s="14">
        <v>17720.439999999999</v>
      </c>
      <c r="BB579" s="14">
        <v>16682.13</v>
      </c>
      <c r="BC579" s="14">
        <v>14463.52</v>
      </c>
      <c r="BD579" s="14">
        <v>12822.06</v>
      </c>
      <c r="BE579" s="14">
        <v>11943.54</v>
      </c>
      <c r="BF579" s="14">
        <v>20601.5</v>
      </c>
      <c r="BG579" s="14">
        <v>70.166659999999993</v>
      </c>
      <c r="BH579" s="14">
        <v>68.934780000000003</v>
      </c>
      <c r="BI579" s="14">
        <v>68.043480000000002</v>
      </c>
      <c r="BJ579" s="14">
        <v>66.644930000000002</v>
      </c>
      <c r="BK579" s="14">
        <v>66.007249999999999</v>
      </c>
      <c r="BL579" s="14">
        <v>65.282610000000005</v>
      </c>
      <c r="BM579" s="14">
        <v>64.652180000000001</v>
      </c>
      <c r="BN579" s="14">
        <v>66.224639999999994</v>
      </c>
      <c r="BO579" s="14">
        <v>70.333340000000007</v>
      </c>
      <c r="BP579" s="14">
        <v>74.492750000000001</v>
      </c>
      <c r="BQ579" s="14">
        <v>77.710139999999996</v>
      </c>
      <c r="BR579" s="14">
        <v>82</v>
      </c>
      <c r="BS579" s="14">
        <v>86.253619999999998</v>
      </c>
      <c r="BT579" s="14">
        <v>90.318839999999994</v>
      </c>
      <c r="BU579" s="14">
        <v>90.007249999999999</v>
      </c>
      <c r="BV579" s="14">
        <v>89.231890000000007</v>
      </c>
      <c r="BW579" s="14">
        <v>88.913039999999995</v>
      </c>
      <c r="BX579" s="14">
        <v>88.108699999999999</v>
      </c>
      <c r="BY579" s="14">
        <v>84.420289999999994</v>
      </c>
      <c r="BZ579" s="14">
        <v>79.282610000000005</v>
      </c>
      <c r="CA579" s="14">
        <v>75.021739999999994</v>
      </c>
      <c r="CB579" s="14">
        <v>72.326089999999994</v>
      </c>
      <c r="CC579" s="14">
        <v>70.413039999999995</v>
      </c>
      <c r="CD579" s="14">
        <v>69.028980000000004</v>
      </c>
      <c r="CE579" s="14">
        <v>7133.2389999999996</v>
      </c>
      <c r="CF579" s="14">
        <v>6364.7629999999999</v>
      </c>
      <c r="CG579" s="14">
        <v>5647.3050000000003</v>
      </c>
      <c r="CH579" s="14">
        <v>5615.0320000000002</v>
      </c>
      <c r="CI579" s="14">
        <v>6093.33</v>
      </c>
      <c r="CJ579" s="14">
        <v>5423.1139999999996</v>
      </c>
      <c r="CK579" s="14">
        <v>8146.6189999999997</v>
      </c>
      <c r="CL579" s="14">
        <v>7670.7520000000004</v>
      </c>
      <c r="CM579" s="14">
        <v>10936.75</v>
      </c>
      <c r="CN579" s="14">
        <v>12742.08</v>
      </c>
      <c r="CO579" s="14">
        <v>19098.349999999999</v>
      </c>
      <c r="CP579" s="14">
        <v>20691.48</v>
      </c>
      <c r="CQ579" s="14">
        <v>25153.97</v>
      </c>
      <c r="CR579" s="14">
        <v>30487.13</v>
      </c>
      <c r="CS579" s="14">
        <v>21399.14</v>
      </c>
      <c r="CT579" s="14">
        <v>24341.599999999999</v>
      </c>
      <c r="CU579" s="14">
        <v>21708.63</v>
      </c>
      <c r="CV579" s="14">
        <v>20857.27</v>
      </c>
      <c r="CW579" s="14">
        <v>20234.93</v>
      </c>
      <c r="CX579" s="14">
        <v>18223.62</v>
      </c>
      <c r="CY579" s="14">
        <v>14864.04</v>
      </c>
      <c r="CZ579" s="14">
        <v>11668.88</v>
      </c>
      <c r="DA579" s="14">
        <v>10676.33</v>
      </c>
      <c r="DB579" s="14">
        <v>9313.6319999999996</v>
      </c>
      <c r="DC579" s="14">
        <v>16202.67</v>
      </c>
      <c r="DD579" s="14">
        <v>16</v>
      </c>
      <c r="DE579" s="14">
        <v>19</v>
      </c>
      <c r="DF579" s="27">
        <f t="shared" ref="DF579:DF642" ca="1" si="9">(SUM(OFFSET($AG579, 0, $DD579-1, 1, $DE579-$DD579+1))-SUM(OFFSET($I579, 0, $DD579-1, 1, $DE579-$DD579+1)))/($DE579-$DD579+1)</f>
        <v>2914.3975000000028</v>
      </c>
      <c r="DG579" s="14">
        <v>0</v>
      </c>
      <c r="DH579" s="14"/>
      <c r="DI579" s="14"/>
      <c r="DJ579" s="14"/>
      <c r="DK579" s="14"/>
      <c r="DL579" s="14"/>
      <c r="DM579" s="14"/>
      <c r="DN579" s="14"/>
      <c r="DO579" s="14"/>
      <c r="DP579" s="14"/>
      <c r="DQ579" s="14"/>
      <c r="DR579" s="14"/>
      <c r="DS579" s="14"/>
      <c r="DT579" s="14"/>
      <c r="DU579" s="14"/>
      <c r="DV579" s="14"/>
      <c r="DW579" s="14"/>
      <c r="DX579" s="14"/>
      <c r="DY579" s="14"/>
      <c r="DZ579" s="14"/>
      <c r="EA579" s="14"/>
    </row>
    <row r="580" spans="1:131" x14ac:dyDescent="0.25">
      <c r="A580" s="14" t="s">
        <v>64</v>
      </c>
      <c r="B580" s="14" t="s">
        <v>36</v>
      </c>
      <c r="C580" s="14" t="s">
        <v>63</v>
      </c>
      <c r="D580" s="14" t="s">
        <v>63</v>
      </c>
      <c r="E580" s="14" t="s">
        <v>63</v>
      </c>
      <c r="F580" s="14" t="s">
        <v>63</v>
      </c>
      <c r="G580" s="14" t="s">
        <v>191</v>
      </c>
      <c r="H580" s="1">
        <v>42258</v>
      </c>
      <c r="I580" s="14">
        <v>11102.61</v>
      </c>
      <c r="J580" s="14">
        <v>10537.7</v>
      </c>
      <c r="K580" s="14">
        <v>10166.82</v>
      </c>
      <c r="L580" s="14">
        <v>10135.24</v>
      </c>
      <c r="M580" s="14">
        <v>10694.61</v>
      </c>
      <c r="N580" s="14">
        <v>12311.93</v>
      </c>
      <c r="O580" s="14">
        <v>15653.22</v>
      </c>
      <c r="P580" s="14">
        <v>17236.18</v>
      </c>
      <c r="Q580" s="14">
        <v>18140.25</v>
      </c>
      <c r="R580" s="14">
        <v>18653.66</v>
      </c>
      <c r="S580" s="14">
        <v>20119.2</v>
      </c>
      <c r="T580" s="14">
        <v>20658.189999999999</v>
      </c>
      <c r="U580" s="14">
        <v>21222.36</v>
      </c>
      <c r="V580" s="14">
        <v>21341.75</v>
      </c>
      <c r="W580" s="14">
        <v>20523.71</v>
      </c>
      <c r="X580" s="14">
        <v>19195.38</v>
      </c>
      <c r="Y580" s="14">
        <v>18740.16</v>
      </c>
      <c r="Z580" s="14">
        <v>17977.189999999999</v>
      </c>
      <c r="AA580" s="14">
        <v>16656.36</v>
      </c>
      <c r="AB580" s="14">
        <v>16738.63</v>
      </c>
      <c r="AC580" s="14">
        <v>16284.39</v>
      </c>
      <c r="AD580" s="14">
        <v>14073.46</v>
      </c>
      <c r="AE580" s="14">
        <v>12382.48</v>
      </c>
      <c r="AF580" s="14">
        <v>11383.13</v>
      </c>
      <c r="AG580" s="14">
        <v>18142.27</v>
      </c>
      <c r="AH580" s="14">
        <v>10987.08</v>
      </c>
      <c r="AI580" s="14">
        <v>10455.31</v>
      </c>
      <c r="AJ580" s="14">
        <v>10025.89</v>
      </c>
      <c r="AK580" s="14">
        <v>10041.39</v>
      </c>
      <c r="AL580" s="14">
        <v>10652.88</v>
      </c>
      <c r="AM580" s="14">
        <v>12430.86</v>
      </c>
      <c r="AN580" s="14">
        <v>15562.78</v>
      </c>
      <c r="AO580" s="14">
        <v>17241.18</v>
      </c>
      <c r="AP580" s="14">
        <v>18233.2</v>
      </c>
      <c r="AQ580" s="14">
        <v>18480.919999999998</v>
      </c>
      <c r="AR580" s="14">
        <v>19945.080000000002</v>
      </c>
      <c r="AS580" s="14">
        <v>20367.97</v>
      </c>
      <c r="AT580" s="14">
        <v>20961.62</v>
      </c>
      <c r="AU580" s="14">
        <v>21131.29</v>
      </c>
      <c r="AV580" s="14">
        <v>20907.37</v>
      </c>
      <c r="AW580" s="14">
        <v>21153</v>
      </c>
      <c r="AX580" s="14">
        <v>20569.900000000001</v>
      </c>
      <c r="AY580" s="14">
        <v>19783.63</v>
      </c>
      <c r="AZ580" s="14">
        <v>17925.29</v>
      </c>
      <c r="BA580" s="14">
        <v>16786.32</v>
      </c>
      <c r="BB580" s="14">
        <v>16117.23</v>
      </c>
      <c r="BC580" s="14">
        <v>14203.5</v>
      </c>
      <c r="BD580" s="14">
        <v>12533.72</v>
      </c>
      <c r="BE580" s="14">
        <v>11543.83</v>
      </c>
      <c r="BF580" s="14">
        <v>19833.5</v>
      </c>
      <c r="BG580" s="14">
        <v>67.978260000000006</v>
      </c>
      <c r="BH580" s="14">
        <v>67.050730000000001</v>
      </c>
      <c r="BI580" s="14">
        <v>66.115939999999995</v>
      </c>
      <c r="BJ580" s="14">
        <v>65.224639999999994</v>
      </c>
      <c r="BK580" s="14">
        <v>64.630430000000004</v>
      </c>
      <c r="BL580" s="14">
        <v>64.565219999999997</v>
      </c>
      <c r="BM580" s="14">
        <v>64.246380000000002</v>
      </c>
      <c r="BN580" s="14">
        <v>64.688410000000005</v>
      </c>
      <c r="BO580" s="14">
        <v>66.913039999999995</v>
      </c>
      <c r="BP580" s="14">
        <v>70.89855</v>
      </c>
      <c r="BQ580" s="14">
        <v>74.210139999999996</v>
      </c>
      <c r="BR580" s="14">
        <v>76.659419999999997</v>
      </c>
      <c r="BS580" s="14">
        <v>80.5</v>
      </c>
      <c r="BT580" s="14">
        <v>82.760869999999997</v>
      </c>
      <c r="BU580" s="14">
        <v>83.855069999999998</v>
      </c>
      <c r="BV580" s="14">
        <v>85.949269999999999</v>
      </c>
      <c r="BW580" s="14">
        <v>85.717389999999995</v>
      </c>
      <c r="BX580" s="14">
        <v>84.565219999999997</v>
      </c>
      <c r="BY580" s="14">
        <v>80.065219999999997</v>
      </c>
      <c r="BZ580" s="14">
        <v>75.492750000000001</v>
      </c>
      <c r="CA580" s="14">
        <v>72.659419999999997</v>
      </c>
      <c r="CB580" s="14">
        <v>69.181160000000006</v>
      </c>
      <c r="CC580" s="14">
        <v>66.978260000000006</v>
      </c>
      <c r="CD580" s="14">
        <v>65.427539999999993</v>
      </c>
      <c r="CE580" s="14">
        <v>6458.2120000000004</v>
      </c>
      <c r="CF580" s="14">
        <v>5570.9629999999997</v>
      </c>
      <c r="CG580" s="14">
        <v>4809.2139999999999</v>
      </c>
      <c r="CH580" s="14">
        <v>4632.2349999999997</v>
      </c>
      <c r="CI580" s="14">
        <v>5162.12</v>
      </c>
      <c r="CJ580" s="14">
        <v>4966.1880000000001</v>
      </c>
      <c r="CK580" s="14">
        <v>7471.0460000000003</v>
      </c>
      <c r="CL580" s="14">
        <v>7274.7079999999996</v>
      </c>
      <c r="CM580" s="14">
        <v>9988.393</v>
      </c>
      <c r="CN580" s="14">
        <v>11457.37</v>
      </c>
      <c r="CO580" s="14">
        <v>17846.919999999998</v>
      </c>
      <c r="CP580" s="14">
        <v>17902.8</v>
      </c>
      <c r="CQ580" s="14">
        <v>22500.240000000002</v>
      </c>
      <c r="CR580" s="14">
        <v>25703.5</v>
      </c>
      <c r="CS580" s="14">
        <v>19085.2</v>
      </c>
      <c r="CT580" s="14">
        <v>22915.19</v>
      </c>
      <c r="CU580" s="14">
        <v>20229.88</v>
      </c>
      <c r="CV580" s="14">
        <v>18797.5</v>
      </c>
      <c r="CW580" s="14">
        <v>18587.669999999998</v>
      </c>
      <c r="CX580" s="14">
        <v>15218.14</v>
      </c>
      <c r="CY580" s="14">
        <v>13077.92</v>
      </c>
      <c r="CZ580" s="14">
        <v>10816.99</v>
      </c>
      <c r="DA580" s="14">
        <v>10314.969999999999</v>
      </c>
      <c r="DB580" s="14">
        <v>8996.3979999999992</v>
      </c>
      <c r="DC580" s="14">
        <v>15108.17</v>
      </c>
      <c r="DD580" s="14">
        <v>16</v>
      </c>
      <c r="DE580" s="14">
        <v>19</v>
      </c>
      <c r="DF580" s="27">
        <f t="shared" ca="1" si="9"/>
        <v>2461.2024999999994</v>
      </c>
      <c r="DG580" s="14">
        <v>0</v>
      </c>
      <c r="DH580" s="14"/>
      <c r="DI580" s="14"/>
      <c r="DJ580" s="14"/>
      <c r="DK580" s="14"/>
      <c r="DL580" s="14"/>
      <c r="DM580" s="14"/>
      <c r="DN580" s="14"/>
      <c r="DO580" s="14"/>
      <c r="DP580" s="14"/>
      <c r="DQ580" s="14"/>
      <c r="DR580" s="14"/>
      <c r="DS580" s="14"/>
      <c r="DT580" s="14"/>
      <c r="DU580" s="14"/>
      <c r="DV580" s="14"/>
      <c r="DW580" s="14"/>
      <c r="DX580" s="14"/>
      <c r="DY580" s="14"/>
      <c r="DZ580" s="14"/>
      <c r="EA580" s="14"/>
    </row>
    <row r="581" spans="1:131" x14ac:dyDescent="0.25">
      <c r="A581" s="14" t="s">
        <v>64</v>
      </c>
      <c r="B581" s="14" t="s">
        <v>36</v>
      </c>
      <c r="C581" s="14" t="s">
        <v>63</v>
      </c>
      <c r="D581" s="14" t="s">
        <v>63</v>
      </c>
      <c r="E581" s="14" t="s">
        <v>63</v>
      </c>
      <c r="F581" s="14" t="s">
        <v>63</v>
      </c>
      <c r="G581" s="14" t="s">
        <v>191</v>
      </c>
      <c r="H581" s="1" t="s">
        <v>181</v>
      </c>
      <c r="I581" s="14">
        <v>11538.27</v>
      </c>
      <c r="J581" s="14">
        <v>11056.3</v>
      </c>
      <c r="K581" s="14">
        <v>10774.18</v>
      </c>
      <c r="L581" s="14">
        <v>10709.78</v>
      </c>
      <c r="M581" s="14">
        <v>11272.68</v>
      </c>
      <c r="N581" s="14">
        <v>12649.2</v>
      </c>
      <c r="O581" s="14">
        <v>15159.82</v>
      </c>
      <c r="P581" s="14">
        <v>17064.62</v>
      </c>
      <c r="Q581" s="14">
        <v>18107.11</v>
      </c>
      <c r="R581" s="14">
        <v>19149.41</v>
      </c>
      <c r="S581" s="14">
        <v>20305.599999999999</v>
      </c>
      <c r="T581" s="14">
        <v>20753.88</v>
      </c>
      <c r="U581" s="14">
        <v>21210.51</v>
      </c>
      <c r="V581" s="14">
        <v>21519.5</v>
      </c>
      <c r="W581" s="14">
        <v>20740.95</v>
      </c>
      <c r="X581" s="14">
        <v>19091.55</v>
      </c>
      <c r="Y581" s="14">
        <v>18470.990000000002</v>
      </c>
      <c r="Z581" s="14">
        <v>17144.2</v>
      </c>
      <c r="AA581" s="14">
        <v>15771.1</v>
      </c>
      <c r="AB581" s="14">
        <v>16672.849999999999</v>
      </c>
      <c r="AC581" s="14">
        <v>16514.900000000001</v>
      </c>
      <c r="AD581" s="14">
        <v>14489.25</v>
      </c>
      <c r="AE581" s="14">
        <v>12964.36</v>
      </c>
      <c r="AF581" s="14">
        <v>12113.43</v>
      </c>
      <c r="AG581" s="14">
        <v>17619.46</v>
      </c>
      <c r="AH581" s="14">
        <v>11500.55</v>
      </c>
      <c r="AI581" s="14">
        <v>11009.78</v>
      </c>
      <c r="AJ581" s="14">
        <v>10696.52</v>
      </c>
      <c r="AK581" s="14">
        <v>10667.97</v>
      </c>
      <c r="AL581" s="14">
        <v>11216.16</v>
      </c>
      <c r="AM581" s="14">
        <v>12745.96</v>
      </c>
      <c r="AN581" s="14">
        <v>15098.74</v>
      </c>
      <c r="AO581" s="14">
        <v>17055.88</v>
      </c>
      <c r="AP581" s="14">
        <v>18230.810000000001</v>
      </c>
      <c r="AQ581" s="14">
        <v>19017.5</v>
      </c>
      <c r="AR581" s="14">
        <v>20164.11</v>
      </c>
      <c r="AS581" s="14">
        <v>20498.07</v>
      </c>
      <c r="AT581" s="14">
        <v>20974.12</v>
      </c>
      <c r="AU581" s="14">
        <v>21348.080000000002</v>
      </c>
      <c r="AV581" s="14">
        <v>21147.65</v>
      </c>
      <c r="AW581" s="14">
        <v>21061.41</v>
      </c>
      <c r="AX581" s="14">
        <v>20437.599999999999</v>
      </c>
      <c r="AY581" s="14">
        <v>19021.259999999998</v>
      </c>
      <c r="AZ581" s="14">
        <v>17156.78</v>
      </c>
      <c r="BA581" s="14">
        <v>16721.63</v>
      </c>
      <c r="BB581" s="14">
        <v>16385.54</v>
      </c>
      <c r="BC581" s="14">
        <v>14635.94</v>
      </c>
      <c r="BD581" s="14">
        <v>13118.44</v>
      </c>
      <c r="BE581" s="14">
        <v>12268.87</v>
      </c>
      <c r="BF581" s="14">
        <v>19409.259999999998</v>
      </c>
      <c r="BG581" s="14">
        <v>67.2607</v>
      </c>
      <c r="BH581" s="14">
        <v>66.222399999999993</v>
      </c>
      <c r="BI581" s="14">
        <v>65.312839999999994</v>
      </c>
      <c r="BJ581" s="14">
        <v>64.368409999999997</v>
      </c>
      <c r="BK581" s="14">
        <v>63.615780000000001</v>
      </c>
      <c r="BL581" s="14">
        <v>63.047110000000004</v>
      </c>
      <c r="BM581" s="14">
        <v>63.141710000000003</v>
      </c>
      <c r="BN581" s="14">
        <v>65.177070000000001</v>
      </c>
      <c r="BO581" s="14">
        <v>68.27628</v>
      </c>
      <c r="BP581" s="14">
        <v>71.771739999999994</v>
      </c>
      <c r="BQ581" s="14">
        <v>75.398790000000005</v>
      </c>
      <c r="BR581" s="14">
        <v>78.674480000000003</v>
      </c>
      <c r="BS581" s="14">
        <v>81.483029999999999</v>
      </c>
      <c r="BT581" s="14">
        <v>83.899280000000005</v>
      </c>
      <c r="BU581" s="14">
        <v>85.027410000000003</v>
      </c>
      <c r="BV581" s="14">
        <v>85.542789999999997</v>
      </c>
      <c r="BW581" s="14">
        <v>84.866110000000006</v>
      </c>
      <c r="BX581" s="14">
        <v>83.214169999999996</v>
      </c>
      <c r="BY581" s="14">
        <v>80.267210000000006</v>
      </c>
      <c r="BZ581" s="14">
        <v>76.117699999999999</v>
      </c>
      <c r="CA581" s="14">
        <v>72.432910000000007</v>
      </c>
      <c r="CB581" s="14">
        <v>70.115700000000004</v>
      </c>
      <c r="CC581" s="14">
        <v>68.500140000000002</v>
      </c>
      <c r="CD581" s="14">
        <v>67.424599999999998</v>
      </c>
      <c r="CE581" s="14">
        <v>723.46209999999996</v>
      </c>
      <c r="CF581" s="14">
        <v>706.08500000000004</v>
      </c>
      <c r="CG581" s="14">
        <v>607.50699999999995</v>
      </c>
      <c r="CH581" s="14">
        <v>590.16859999999997</v>
      </c>
      <c r="CI581" s="14">
        <v>592.02419999999995</v>
      </c>
      <c r="CJ581" s="14">
        <v>475.8537</v>
      </c>
      <c r="CK581" s="14">
        <v>555.88480000000004</v>
      </c>
      <c r="CL581" s="14">
        <v>580.04430000000002</v>
      </c>
      <c r="CM581" s="14">
        <v>821.08349999999996</v>
      </c>
      <c r="CN581" s="14">
        <v>1001.651</v>
      </c>
      <c r="CO581" s="14">
        <v>1492.8489999999999</v>
      </c>
      <c r="CP581" s="14">
        <v>1600.41</v>
      </c>
      <c r="CQ581" s="14">
        <v>1836.011</v>
      </c>
      <c r="CR581" s="14">
        <v>2084.1179999999999</v>
      </c>
      <c r="CS581" s="14">
        <v>1775.7239999999999</v>
      </c>
      <c r="CT581" s="14">
        <v>1932.05</v>
      </c>
      <c r="CU581" s="14">
        <v>1824.164</v>
      </c>
      <c r="CV581" s="14">
        <v>1730.9490000000001</v>
      </c>
      <c r="CW581" s="14">
        <v>1647.644</v>
      </c>
      <c r="CX581" s="14">
        <v>1410.011</v>
      </c>
      <c r="CY581" s="14">
        <v>1258.7560000000001</v>
      </c>
      <c r="CZ581" s="14">
        <v>1042.5219999999999</v>
      </c>
      <c r="DA581" s="14">
        <v>965.25969999999995</v>
      </c>
      <c r="DB581" s="14">
        <v>853.38109999999995</v>
      </c>
      <c r="DC581" s="14">
        <v>1380.6990000000001</v>
      </c>
      <c r="DD581" s="14">
        <v>16</v>
      </c>
      <c r="DE581" s="14">
        <v>19</v>
      </c>
      <c r="DF581" s="27">
        <f t="shared" ca="1" si="9"/>
        <v>2797.5199999999968</v>
      </c>
      <c r="DG581" s="14">
        <v>0</v>
      </c>
      <c r="DH581" s="14"/>
      <c r="DI581" s="14"/>
      <c r="DJ581" s="14"/>
      <c r="DK581" s="14"/>
      <c r="DL581" s="14"/>
      <c r="DM581" s="14"/>
      <c r="DN581" s="14"/>
      <c r="DO581" s="14"/>
      <c r="DP581" s="14"/>
      <c r="DQ581" s="14"/>
      <c r="DR581" s="14"/>
      <c r="DS581" s="14"/>
      <c r="DT581" s="14"/>
      <c r="DU581" s="14"/>
      <c r="DV581" s="14"/>
      <c r="DW581" s="14"/>
      <c r="DX581" s="14"/>
      <c r="DY581" s="14"/>
      <c r="DZ581" s="14"/>
      <c r="EA581" s="14"/>
    </row>
    <row r="582" spans="1:131" x14ac:dyDescent="0.25">
      <c r="A582" s="14" t="s">
        <v>64</v>
      </c>
      <c r="B582" s="14" t="s">
        <v>36</v>
      </c>
      <c r="C582" s="14" t="s">
        <v>63</v>
      </c>
      <c r="D582" s="14" t="s">
        <v>63</v>
      </c>
      <c r="E582" s="14" t="s">
        <v>63</v>
      </c>
      <c r="F582" s="14" t="s">
        <v>63</v>
      </c>
      <c r="G582" s="14" t="s">
        <v>192</v>
      </c>
      <c r="H582" s="1">
        <v>42163</v>
      </c>
      <c r="I582" s="14">
        <v>15598.93</v>
      </c>
      <c r="J582" s="14">
        <v>14806.32</v>
      </c>
      <c r="K582" s="14">
        <v>14327.62</v>
      </c>
      <c r="L582" s="14">
        <v>14616.32</v>
      </c>
      <c r="M582" s="14">
        <v>16188.24</v>
      </c>
      <c r="N582" s="14">
        <v>18027.259999999998</v>
      </c>
      <c r="O582" s="14">
        <v>21687.67</v>
      </c>
      <c r="P582" s="14">
        <v>24511.38</v>
      </c>
      <c r="Q582" s="14">
        <v>27335.759999999998</v>
      </c>
      <c r="R582" s="14">
        <v>31122.1</v>
      </c>
      <c r="S582" s="14">
        <v>36195.629999999997</v>
      </c>
      <c r="T582" s="14">
        <v>37980.839999999997</v>
      </c>
      <c r="U582" s="14">
        <v>39249.839999999997</v>
      </c>
      <c r="V582" s="14">
        <v>40887.08</v>
      </c>
      <c r="W582" s="14">
        <v>41025.97</v>
      </c>
      <c r="X582" s="14">
        <v>36575.449999999997</v>
      </c>
      <c r="Y582" s="14">
        <v>36696.730000000003</v>
      </c>
      <c r="Z582" s="14">
        <v>36597.839999999997</v>
      </c>
      <c r="AA582" s="14">
        <v>36316.75</v>
      </c>
      <c r="AB582" s="14">
        <v>37717.410000000003</v>
      </c>
      <c r="AC582" s="14">
        <v>35249.94</v>
      </c>
      <c r="AD582" s="14">
        <v>29460.71</v>
      </c>
      <c r="AE582" s="14">
        <v>21839.66</v>
      </c>
      <c r="AF582" s="14">
        <v>19464.080000000002</v>
      </c>
      <c r="AG582" s="14">
        <v>36546.69</v>
      </c>
      <c r="AH582" s="14">
        <v>15583.56</v>
      </c>
      <c r="AI582" s="14">
        <v>14807.28</v>
      </c>
      <c r="AJ582" s="14">
        <v>14373.87</v>
      </c>
      <c r="AK582" s="14">
        <v>14660.36</v>
      </c>
      <c r="AL582" s="14">
        <v>16331.05</v>
      </c>
      <c r="AM582" s="14">
        <v>18172</v>
      </c>
      <c r="AN582" s="14">
        <v>21767.97</v>
      </c>
      <c r="AO582" s="14">
        <v>24317.01</v>
      </c>
      <c r="AP582" s="14">
        <v>26918.7</v>
      </c>
      <c r="AQ582" s="14">
        <v>30736.12</v>
      </c>
      <c r="AR582" s="14">
        <v>35507.360000000001</v>
      </c>
      <c r="AS582" s="14">
        <v>37292.47</v>
      </c>
      <c r="AT582" s="14">
        <v>38642.14</v>
      </c>
      <c r="AU582" s="14">
        <v>40163.64</v>
      </c>
      <c r="AV582" s="14">
        <v>40746.129999999997</v>
      </c>
      <c r="AW582" s="14">
        <v>41125.879999999997</v>
      </c>
      <c r="AX582" s="14">
        <v>41005.43</v>
      </c>
      <c r="AY582" s="14">
        <v>40536.160000000003</v>
      </c>
      <c r="AZ582" s="14">
        <v>39568.400000000001</v>
      </c>
      <c r="BA582" s="14">
        <v>36920.89</v>
      </c>
      <c r="BB582" s="14">
        <v>34669.94</v>
      </c>
      <c r="BC582" s="14">
        <v>29164.99</v>
      </c>
      <c r="BD582" s="14">
        <v>21736.32</v>
      </c>
      <c r="BE582" s="14">
        <v>19462</v>
      </c>
      <c r="BF582" s="14">
        <v>40425.46</v>
      </c>
      <c r="BG582" s="14">
        <v>63.477269999999997</v>
      </c>
      <c r="BH582" s="14">
        <v>62.714649999999999</v>
      </c>
      <c r="BI582" s="14">
        <v>61.851010000000002</v>
      </c>
      <c r="BJ582" s="14">
        <v>61.285350000000001</v>
      </c>
      <c r="BK582" s="14">
        <v>60.785350000000001</v>
      </c>
      <c r="BL582" s="14">
        <v>60.49747</v>
      </c>
      <c r="BM582" s="14">
        <v>61.323230000000002</v>
      </c>
      <c r="BN582" s="14">
        <v>64.681820000000002</v>
      </c>
      <c r="BO582" s="14">
        <v>68.863640000000004</v>
      </c>
      <c r="BP582" s="14">
        <v>73.027780000000007</v>
      </c>
      <c r="BQ582" s="14">
        <v>77.469700000000003</v>
      </c>
      <c r="BR582" s="14">
        <v>81.356059999999999</v>
      </c>
      <c r="BS582" s="14">
        <v>83.838390000000004</v>
      </c>
      <c r="BT582" s="14">
        <v>87.439390000000003</v>
      </c>
      <c r="BU582" s="14">
        <v>90.073229999999995</v>
      </c>
      <c r="BV582" s="14">
        <v>91.393940000000001</v>
      </c>
      <c r="BW582" s="14">
        <v>91.888890000000004</v>
      </c>
      <c r="BX582" s="14">
        <v>91.297979999999995</v>
      </c>
      <c r="BY582" s="14">
        <v>88.366169999999997</v>
      </c>
      <c r="BZ582" s="14">
        <v>82.828289999999996</v>
      </c>
      <c r="CA582" s="14">
        <v>77.41919</v>
      </c>
      <c r="CB582" s="14">
        <v>74.083340000000007</v>
      </c>
      <c r="CC582" s="14">
        <v>71.106059999999999</v>
      </c>
      <c r="CD582" s="14">
        <v>69.146460000000005</v>
      </c>
      <c r="CE582" s="14">
        <v>12315.11</v>
      </c>
      <c r="CF582" s="14">
        <v>10948.11</v>
      </c>
      <c r="CG582" s="14">
        <v>9540.848</v>
      </c>
      <c r="CH582" s="14">
        <v>7929.4960000000001</v>
      </c>
      <c r="CI582" s="14">
        <v>7957.3760000000002</v>
      </c>
      <c r="CJ582" s="14">
        <v>8120.1930000000002</v>
      </c>
      <c r="CK582" s="14">
        <v>8095.2340000000004</v>
      </c>
      <c r="CL582" s="14">
        <v>7252.0529999999999</v>
      </c>
      <c r="CM582" s="14">
        <v>10058.959999999999</v>
      </c>
      <c r="CN582" s="14">
        <v>17276.02</v>
      </c>
      <c r="CO582" s="14">
        <v>24184.31</v>
      </c>
      <c r="CP582" s="14">
        <v>18578.86</v>
      </c>
      <c r="CQ582" s="14">
        <v>18198.68</v>
      </c>
      <c r="CR582" s="14">
        <v>18269.849999999999</v>
      </c>
      <c r="CS582" s="14">
        <v>20670.62</v>
      </c>
      <c r="CT582" s="14">
        <v>22989.119999999999</v>
      </c>
      <c r="CU582" s="14">
        <v>23934.09</v>
      </c>
      <c r="CV582" s="14">
        <v>21369.21</v>
      </c>
      <c r="CW582" s="14">
        <v>24921.05</v>
      </c>
      <c r="CX582" s="14">
        <v>45587.58</v>
      </c>
      <c r="CY582" s="14">
        <v>49310.44</v>
      </c>
      <c r="CZ582" s="14">
        <v>31971.119999999999</v>
      </c>
      <c r="DA582" s="14">
        <v>17595.16</v>
      </c>
      <c r="DB582" s="14">
        <v>16288.97</v>
      </c>
      <c r="DC582" s="14">
        <v>18184.91</v>
      </c>
      <c r="DD582" s="14">
        <v>16</v>
      </c>
      <c r="DE582" s="14">
        <v>19</v>
      </c>
      <c r="DF582" s="27">
        <f t="shared" ca="1" si="9"/>
        <v>4306.7075000000041</v>
      </c>
      <c r="DG582" s="14">
        <v>0</v>
      </c>
      <c r="DH582" s="14"/>
      <c r="DI582" s="14"/>
      <c r="DJ582" s="14"/>
      <c r="DK582" s="14"/>
      <c r="DL582" s="14"/>
      <c r="DM582" s="14"/>
      <c r="DN582" s="14"/>
      <c r="DO582" s="14"/>
      <c r="DP582" s="14"/>
      <c r="DQ582" s="14"/>
      <c r="DR582" s="14"/>
      <c r="DS582" s="14"/>
      <c r="DT582" s="14"/>
      <c r="DU582" s="14"/>
      <c r="DV582" s="14"/>
      <c r="DW582" s="14"/>
      <c r="DX582" s="14"/>
      <c r="DY582" s="14"/>
      <c r="DZ582" s="14"/>
      <c r="EA582" s="14"/>
    </row>
    <row r="583" spans="1:131" x14ac:dyDescent="0.25">
      <c r="A583" s="14" t="s">
        <v>64</v>
      </c>
      <c r="B583" s="14" t="s">
        <v>36</v>
      </c>
      <c r="C583" s="14" t="s">
        <v>63</v>
      </c>
      <c r="D583" s="14" t="s">
        <v>63</v>
      </c>
      <c r="E583" s="14" t="s">
        <v>63</v>
      </c>
      <c r="F583" s="14" t="s">
        <v>63</v>
      </c>
      <c r="G583" s="14" t="s">
        <v>192</v>
      </c>
      <c r="H583" s="1">
        <v>42167</v>
      </c>
      <c r="I583" s="14">
        <v>17350.11</v>
      </c>
      <c r="J583" s="14">
        <v>16432.2</v>
      </c>
      <c r="K583" s="14">
        <v>15976.62</v>
      </c>
      <c r="L583" s="14">
        <v>15861.56</v>
      </c>
      <c r="M583" s="14">
        <v>17150.150000000001</v>
      </c>
      <c r="N583" s="14">
        <v>18719.080000000002</v>
      </c>
      <c r="O583" s="14">
        <v>22770.74</v>
      </c>
      <c r="P583" s="14">
        <v>24536.51</v>
      </c>
      <c r="Q583" s="14">
        <v>26907.38</v>
      </c>
      <c r="R583" s="14">
        <v>30296.33</v>
      </c>
      <c r="S583" s="14">
        <v>35249.360000000001</v>
      </c>
      <c r="T583" s="14">
        <v>37076.300000000003</v>
      </c>
      <c r="U583" s="14">
        <v>37530.89</v>
      </c>
      <c r="V583" s="14">
        <v>39210.379999999997</v>
      </c>
      <c r="W583" s="14">
        <v>39481.01</v>
      </c>
      <c r="X583" s="14">
        <v>35451.71</v>
      </c>
      <c r="Y583" s="14">
        <v>34535.339999999997</v>
      </c>
      <c r="Z583" s="14">
        <v>34396.97</v>
      </c>
      <c r="AA583" s="14">
        <v>33640.75</v>
      </c>
      <c r="AB583" s="14">
        <v>36029.07</v>
      </c>
      <c r="AC583" s="14">
        <v>35300.43</v>
      </c>
      <c r="AD583" s="14">
        <v>30189.89</v>
      </c>
      <c r="AE583" s="14">
        <v>22230.91</v>
      </c>
      <c r="AF583" s="14">
        <v>19093.830000000002</v>
      </c>
      <c r="AG583" s="14">
        <v>34506.19</v>
      </c>
      <c r="AH583" s="14">
        <v>17265.349999999999</v>
      </c>
      <c r="AI583" s="14">
        <v>16399.45</v>
      </c>
      <c r="AJ583" s="14">
        <v>16074.71</v>
      </c>
      <c r="AK583" s="14">
        <v>15967.53</v>
      </c>
      <c r="AL583" s="14">
        <v>17275.66</v>
      </c>
      <c r="AM583" s="14">
        <v>18843.54</v>
      </c>
      <c r="AN583" s="14">
        <v>22753.8</v>
      </c>
      <c r="AO583" s="14">
        <v>24383.42</v>
      </c>
      <c r="AP583" s="14">
        <v>26565.42</v>
      </c>
      <c r="AQ583" s="14">
        <v>29914.54</v>
      </c>
      <c r="AR583" s="14">
        <v>34712.04</v>
      </c>
      <c r="AS583" s="14">
        <v>36595.129999999997</v>
      </c>
      <c r="AT583" s="14">
        <v>37043.550000000003</v>
      </c>
      <c r="AU583" s="14">
        <v>38177.550000000003</v>
      </c>
      <c r="AV583" s="14">
        <v>38723.14</v>
      </c>
      <c r="AW583" s="14">
        <v>39664.39</v>
      </c>
      <c r="AX583" s="14">
        <v>38709.9</v>
      </c>
      <c r="AY583" s="14">
        <v>38322.480000000003</v>
      </c>
      <c r="AZ583" s="14">
        <v>37037.089999999997</v>
      </c>
      <c r="BA583" s="14">
        <v>35246.75</v>
      </c>
      <c r="BB583" s="14">
        <v>34680.269999999997</v>
      </c>
      <c r="BC583" s="14">
        <v>29904.48</v>
      </c>
      <c r="BD583" s="14">
        <v>22043.84</v>
      </c>
      <c r="BE583" s="14">
        <v>19012.5</v>
      </c>
      <c r="BF583" s="14">
        <v>38366.949999999997</v>
      </c>
      <c r="BG583" s="14">
        <v>63.26202</v>
      </c>
      <c r="BH583" s="14">
        <v>62.545670000000001</v>
      </c>
      <c r="BI583" s="14">
        <v>61.680289999999999</v>
      </c>
      <c r="BJ583" s="14">
        <v>60.701920000000001</v>
      </c>
      <c r="BK583" s="14">
        <v>60.11298</v>
      </c>
      <c r="BL583" s="14">
        <v>59.516829999999999</v>
      </c>
      <c r="BM583" s="14">
        <v>60.197119999999998</v>
      </c>
      <c r="BN583" s="14">
        <v>62.372599999999998</v>
      </c>
      <c r="BO583" s="14">
        <v>65.889420000000001</v>
      </c>
      <c r="BP583" s="14">
        <v>69.71875</v>
      </c>
      <c r="BQ583" s="14">
        <v>73.725960000000001</v>
      </c>
      <c r="BR583" s="14">
        <v>77.329329999999999</v>
      </c>
      <c r="BS583" s="14">
        <v>80.048079999999999</v>
      </c>
      <c r="BT583" s="14">
        <v>80.961539999999999</v>
      </c>
      <c r="BU583" s="14">
        <v>82.314899999999994</v>
      </c>
      <c r="BV583" s="14">
        <v>83.302890000000005</v>
      </c>
      <c r="BW583" s="14">
        <v>83.694710000000001</v>
      </c>
      <c r="BX583" s="14">
        <v>82.658649999999994</v>
      </c>
      <c r="BY583" s="14">
        <v>80.237979999999993</v>
      </c>
      <c r="BZ583" s="14">
        <v>76.456729999999993</v>
      </c>
      <c r="CA583" s="14">
        <v>71.800479999999993</v>
      </c>
      <c r="CB583" s="14">
        <v>68.980770000000007</v>
      </c>
      <c r="CC583" s="14">
        <v>66.850960000000001</v>
      </c>
      <c r="CD583" s="14">
        <v>65.545670000000001</v>
      </c>
      <c r="CE583" s="14">
        <v>10478.06</v>
      </c>
      <c r="CF583" s="14">
        <v>9092.5300000000007</v>
      </c>
      <c r="CG583" s="14">
        <v>8259.6830000000009</v>
      </c>
      <c r="CH583" s="14">
        <v>6977.2749999999996</v>
      </c>
      <c r="CI583" s="14">
        <v>6919.23</v>
      </c>
      <c r="CJ583" s="14">
        <v>7043.46</v>
      </c>
      <c r="CK583" s="14">
        <v>7258.7420000000002</v>
      </c>
      <c r="CL583" s="14">
        <v>6539.0360000000001</v>
      </c>
      <c r="CM583" s="14">
        <v>7242.2290000000003</v>
      </c>
      <c r="CN583" s="14">
        <v>13411.05</v>
      </c>
      <c r="CO583" s="14">
        <v>19805.3</v>
      </c>
      <c r="CP583" s="14">
        <v>16184.92</v>
      </c>
      <c r="CQ583" s="14">
        <v>16031.83</v>
      </c>
      <c r="CR583" s="14">
        <v>16622.73</v>
      </c>
      <c r="CS583" s="14">
        <v>16956.54</v>
      </c>
      <c r="CT583" s="14">
        <v>17720.32</v>
      </c>
      <c r="CU583" s="14">
        <v>17476.34</v>
      </c>
      <c r="CV583" s="14">
        <v>14888.92</v>
      </c>
      <c r="CW583" s="14">
        <v>16461.84</v>
      </c>
      <c r="CX583" s="14">
        <v>25414.65</v>
      </c>
      <c r="CY583" s="14">
        <v>29845.78</v>
      </c>
      <c r="CZ583" s="14">
        <v>22330.17</v>
      </c>
      <c r="DA583" s="14">
        <v>13462.29</v>
      </c>
      <c r="DB583" s="14">
        <v>12454.1</v>
      </c>
      <c r="DC583" s="14">
        <v>12949.7</v>
      </c>
      <c r="DD583" s="14">
        <v>16</v>
      </c>
      <c r="DE583" s="14">
        <v>19</v>
      </c>
      <c r="DF583" s="27">
        <f t="shared" ca="1" si="9"/>
        <v>4348.7850000000035</v>
      </c>
      <c r="DG583" s="14">
        <v>0</v>
      </c>
      <c r="DH583" s="14"/>
      <c r="DI583" s="14"/>
      <c r="DJ583" s="14"/>
      <c r="DK583" s="14"/>
      <c r="DL583" s="14"/>
      <c r="DM583" s="14"/>
      <c r="DN583" s="14"/>
      <c r="DO583" s="14"/>
      <c r="DP583" s="14"/>
      <c r="DQ583" s="14"/>
      <c r="DR583" s="14"/>
      <c r="DS583" s="14"/>
      <c r="DT583" s="14"/>
      <c r="DU583" s="14"/>
      <c r="DV583" s="14"/>
      <c r="DW583" s="14"/>
      <c r="DX583" s="14"/>
      <c r="DY583" s="14"/>
      <c r="DZ583" s="14"/>
      <c r="EA583" s="14"/>
    </row>
    <row r="584" spans="1:131" x14ac:dyDescent="0.25">
      <c r="A584" s="14" t="s">
        <v>64</v>
      </c>
      <c r="B584" s="14" t="s">
        <v>36</v>
      </c>
      <c r="C584" s="14" t="s">
        <v>63</v>
      </c>
      <c r="D584" s="14" t="s">
        <v>63</v>
      </c>
      <c r="E584" s="14" t="s">
        <v>63</v>
      </c>
      <c r="F584" s="14" t="s">
        <v>63</v>
      </c>
      <c r="G584" s="14" t="s">
        <v>192</v>
      </c>
      <c r="H584" s="1">
        <v>42180</v>
      </c>
      <c r="I584" s="14">
        <v>17562.939999999999</v>
      </c>
      <c r="J584" s="14">
        <v>16769.27</v>
      </c>
      <c r="K584" s="14">
        <v>16212.51</v>
      </c>
      <c r="L584" s="14">
        <v>15728.25</v>
      </c>
      <c r="M584" s="14">
        <v>17335.830000000002</v>
      </c>
      <c r="N584" s="14">
        <v>18815.84</v>
      </c>
      <c r="O584" s="14">
        <v>22462.29</v>
      </c>
      <c r="P584" s="14">
        <v>25121.65</v>
      </c>
      <c r="Q584" s="14">
        <v>28481.69</v>
      </c>
      <c r="R584" s="14">
        <v>31607.8</v>
      </c>
      <c r="S584" s="14">
        <v>36829.11</v>
      </c>
      <c r="T584" s="14">
        <v>38562.53</v>
      </c>
      <c r="U584" s="14">
        <v>39424.53</v>
      </c>
      <c r="V584" s="14">
        <v>40902.49</v>
      </c>
      <c r="W584" s="14">
        <v>41451.1</v>
      </c>
      <c r="X584" s="14">
        <v>36265.18</v>
      </c>
      <c r="Y584" s="14">
        <v>35938.54</v>
      </c>
      <c r="Z584" s="14">
        <v>35379.07</v>
      </c>
      <c r="AA584" s="14">
        <v>34665.68</v>
      </c>
      <c r="AB584" s="14">
        <v>36849.839999999997</v>
      </c>
      <c r="AC584" s="14">
        <v>35885.69</v>
      </c>
      <c r="AD584" s="14">
        <v>30909.119999999999</v>
      </c>
      <c r="AE584" s="14">
        <v>23056.53</v>
      </c>
      <c r="AF584" s="14">
        <v>20441.810000000001</v>
      </c>
      <c r="AG584" s="14">
        <v>35562.120000000003</v>
      </c>
      <c r="AH584" s="14">
        <v>17540.32</v>
      </c>
      <c r="AI584" s="14">
        <v>16789.349999999999</v>
      </c>
      <c r="AJ584" s="14">
        <v>16318.26</v>
      </c>
      <c r="AK584" s="14">
        <v>15841.98</v>
      </c>
      <c r="AL584" s="14">
        <v>17516.86</v>
      </c>
      <c r="AM584" s="14">
        <v>19004.78</v>
      </c>
      <c r="AN584" s="14">
        <v>22470.42</v>
      </c>
      <c r="AO584" s="14">
        <v>24941</v>
      </c>
      <c r="AP584" s="14">
        <v>28072.14</v>
      </c>
      <c r="AQ584" s="14">
        <v>31166.73</v>
      </c>
      <c r="AR584" s="14">
        <v>36201.550000000003</v>
      </c>
      <c r="AS584" s="14">
        <v>37916.01</v>
      </c>
      <c r="AT584" s="14">
        <v>38788.79</v>
      </c>
      <c r="AU584" s="14">
        <v>40026.720000000001</v>
      </c>
      <c r="AV584" s="14">
        <v>40930.080000000002</v>
      </c>
      <c r="AW584" s="14">
        <v>40962.94</v>
      </c>
      <c r="AX584" s="14">
        <v>40498.089999999997</v>
      </c>
      <c r="AY584" s="14">
        <v>39535.33</v>
      </c>
      <c r="AZ584" s="14">
        <v>38209.21</v>
      </c>
      <c r="BA584" s="14">
        <v>36079.29</v>
      </c>
      <c r="BB584" s="14">
        <v>35297.89</v>
      </c>
      <c r="BC584" s="14">
        <v>30570.79</v>
      </c>
      <c r="BD584" s="14">
        <v>22964.38</v>
      </c>
      <c r="BE584" s="14">
        <v>20430.59</v>
      </c>
      <c r="BF584" s="14">
        <v>39749.01</v>
      </c>
      <c r="BG584" s="14">
        <v>62.978470000000002</v>
      </c>
      <c r="BH584" s="14">
        <v>62.454540000000001</v>
      </c>
      <c r="BI584" s="14">
        <v>62.062199999999997</v>
      </c>
      <c r="BJ584" s="14">
        <v>61.112439999999999</v>
      </c>
      <c r="BK584" s="14">
        <v>60.377989999999997</v>
      </c>
      <c r="BL584" s="14">
        <v>60.435409999999997</v>
      </c>
      <c r="BM584" s="14">
        <v>61.196170000000002</v>
      </c>
      <c r="BN584" s="14">
        <v>64.411479999999997</v>
      </c>
      <c r="BO584" s="14">
        <v>67.913880000000006</v>
      </c>
      <c r="BP584" s="14">
        <v>71.330150000000003</v>
      </c>
      <c r="BQ584" s="14">
        <v>74.595699999999994</v>
      </c>
      <c r="BR584" s="14">
        <v>78.282300000000006</v>
      </c>
      <c r="BS584" s="14">
        <v>81.301439999999999</v>
      </c>
      <c r="BT584" s="14">
        <v>83.691389999999998</v>
      </c>
      <c r="BU584" s="14">
        <v>85.442580000000007</v>
      </c>
      <c r="BV584" s="14">
        <v>86.174639999999997</v>
      </c>
      <c r="BW584" s="14">
        <v>85.023929999999993</v>
      </c>
      <c r="BX584" s="14">
        <v>83.760769999999994</v>
      </c>
      <c r="BY584" s="14">
        <v>82</v>
      </c>
      <c r="BZ584" s="14">
        <v>77.973690000000005</v>
      </c>
      <c r="CA584" s="14">
        <v>73.832530000000006</v>
      </c>
      <c r="CB584" s="14">
        <v>71.476070000000007</v>
      </c>
      <c r="CC584" s="14">
        <v>69.684209999999993</v>
      </c>
      <c r="CD584" s="14">
        <v>68.547839999999994</v>
      </c>
      <c r="CE584" s="14">
        <v>9525.5650000000005</v>
      </c>
      <c r="CF584" s="14">
        <v>8209.2289999999994</v>
      </c>
      <c r="CG584" s="14">
        <v>7396.4849999999997</v>
      </c>
      <c r="CH584" s="14">
        <v>6159.576</v>
      </c>
      <c r="CI584" s="14">
        <v>6301.1940000000004</v>
      </c>
      <c r="CJ584" s="14">
        <v>6639.8130000000001</v>
      </c>
      <c r="CK584" s="14">
        <v>6737.6040000000003</v>
      </c>
      <c r="CL584" s="14">
        <v>5710.4840000000004</v>
      </c>
      <c r="CM584" s="14">
        <v>7094.8779999999997</v>
      </c>
      <c r="CN584" s="14">
        <v>12335.7</v>
      </c>
      <c r="CO584" s="14">
        <v>18219.52</v>
      </c>
      <c r="CP584" s="14">
        <v>14956.52</v>
      </c>
      <c r="CQ584" s="14">
        <v>13329.36</v>
      </c>
      <c r="CR584" s="14">
        <v>13995.28</v>
      </c>
      <c r="CS584" s="14">
        <v>14887.92</v>
      </c>
      <c r="CT584" s="14">
        <v>16157.03</v>
      </c>
      <c r="CU584" s="14">
        <v>15693.75</v>
      </c>
      <c r="CV584" s="14">
        <v>13809.45</v>
      </c>
      <c r="CW584" s="14">
        <v>16761.05</v>
      </c>
      <c r="CX584" s="14">
        <v>29177.31</v>
      </c>
      <c r="CY584" s="14">
        <v>32578.58</v>
      </c>
      <c r="CZ584" s="14">
        <v>22221.68</v>
      </c>
      <c r="DA584" s="14">
        <v>12216.36</v>
      </c>
      <c r="DB584" s="14">
        <v>13295.3</v>
      </c>
      <c r="DC584" s="14">
        <v>12007.96</v>
      </c>
      <c r="DD584" s="14">
        <v>16</v>
      </c>
      <c r="DE584" s="14">
        <v>19</v>
      </c>
      <c r="DF584" s="27">
        <f t="shared" ca="1" si="9"/>
        <v>4919.4925000000003</v>
      </c>
      <c r="DG584" s="14">
        <v>0</v>
      </c>
      <c r="DH584" s="14"/>
      <c r="DI584" s="14"/>
      <c r="DJ584" s="14"/>
      <c r="DK584" s="14"/>
      <c r="DL584" s="14"/>
      <c r="DM584" s="14"/>
      <c r="DN584" s="14"/>
      <c r="DO584" s="14"/>
      <c r="DP584" s="14"/>
      <c r="DQ584" s="14"/>
      <c r="DR584" s="14"/>
      <c r="DS584" s="14"/>
      <c r="DT584" s="14"/>
      <c r="DU584" s="14"/>
      <c r="DV584" s="14"/>
      <c r="DW584" s="14"/>
      <c r="DX584" s="14"/>
      <c r="DY584" s="14"/>
      <c r="DZ584" s="14"/>
      <c r="EA584" s="14"/>
    </row>
    <row r="585" spans="1:131" x14ac:dyDescent="0.25">
      <c r="A585" s="14" t="s">
        <v>64</v>
      </c>
      <c r="B585" s="14" t="s">
        <v>36</v>
      </c>
      <c r="C585" s="14" t="s">
        <v>63</v>
      </c>
      <c r="D585" s="14" t="s">
        <v>63</v>
      </c>
      <c r="E585" s="14" t="s">
        <v>63</v>
      </c>
      <c r="F585" s="14" t="s">
        <v>63</v>
      </c>
      <c r="G585" s="14" t="s">
        <v>192</v>
      </c>
      <c r="H585" s="1">
        <v>42181</v>
      </c>
      <c r="I585" s="14">
        <v>18604.150000000001</v>
      </c>
      <c r="J585" s="14">
        <v>17678.330000000002</v>
      </c>
      <c r="K585" s="14">
        <v>17167.259999999998</v>
      </c>
      <c r="L585" s="14">
        <v>16973.71</v>
      </c>
      <c r="M585" s="14">
        <v>18149.55</v>
      </c>
      <c r="N585" s="14">
        <v>19677.37</v>
      </c>
      <c r="O585" s="14">
        <v>23491.42</v>
      </c>
      <c r="P585" s="14">
        <v>25906.77</v>
      </c>
      <c r="Q585" s="14">
        <v>29207.11</v>
      </c>
      <c r="R585" s="14">
        <v>32374.22</v>
      </c>
      <c r="S585" s="14">
        <v>37560.449999999997</v>
      </c>
      <c r="T585" s="14">
        <v>38609.43</v>
      </c>
      <c r="U585" s="14">
        <v>38938.589999999997</v>
      </c>
      <c r="V585" s="14">
        <v>40467.72</v>
      </c>
      <c r="W585" s="14">
        <v>40656.43</v>
      </c>
      <c r="X585" s="14">
        <v>35001.51</v>
      </c>
      <c r="Y585" s="14">
        <v>34864.019999999997</v>
      </c>
      <c r="Z585" s="14">
        <v>33777.85</v>
      </c>
      <c r="AA585" s="14">
        <v>33132.01</v>
      </c>
      <c r="AB585" s="14">
        <v>35587.65</v>
      </c>
      <c r="AC585" s="14">
        <v>34981.760000000002</v>
      </c>
      <c r="AD585" s="14">
        <v>29937.39</v>
      </c>
      <c r="AE585" s="14">
        <v>22280.35</v>
      </c>
      <c r="AF585" s="14">
        <v>19138.740000000002</v>
      </c>
      <c r="AG585" s="14">
        <v>34193.85</v>
      </c>
      <c r="AH585" s="14">
        <v>18537.25</v>
      </c>
      <c r="AI585" s="14">
        <v>17677.21</v>
      </c>
      <c r="AJ585" s="14">
        <v>17298.96</v>
      </c>
      <c r="AK585" s="14">
        <v>17119.97</v>
      </c>
      <c r="AL585" s="14">
        <v>18317.75</v>
      </c>
      <c r="AM585" s="14">
        <v>19855.75</v>
      </c>
      <c r="AN585" s="14">
        <v>23463.14</v>
      </c>
      <c r="AO585" s="14">
        <v>25784.63</v>
      </c>
      <c r="AP585" s="14">
        <v>28923.13</v>
      </c>
      <c r="AQ585" s="14">
        <v>31865.54</v>
      </c>
      <c r="AR585" s="14">
        <v>36768.699999999997</v>
      </c>
      <c r="AS585" s="14">
        <v>37910</v>
      </c>
      <c r="AT585" s="14">
        <v>38335.32</v>
      </c>
      <c r="AU585" s="14">
        <v>39483.339999999997</v>
      </c>
      <c r="AV585" s="14">
        <v>39896.75</v>
      </c>
      <c r="AW585" s="14">
        <v>39264.57</v>
      </c>
      <c r="AX585" s="14">
        <v>39163.43</v>
      </c>
      <c r="AY585" s="14">
        <v>38025.07</v>
      </c>
      <c r="AZ585" s="14">
        <v>36999.83</v>
      </c>
      <c r="BA585" s="14">
        <v>35169.449999999997</v>
      </c>
      <c r="BB585" s="14">
        <v>34496.400000000001</v>
      </c>
      <c r="BC585" s="14">
        <v>29768.41</v>
      </c>
      <c r="BD585" s="14">
        <v>22182.02</v>
      </c>
      <c r="BE585" s="14">
        <v>19105.27</v>
      </c>
      <c r="BF585" s="14">
        <v>38373.269999999997</v>
      </c>
      <c r="BG585" s="14">
        <v>67.2971</v>
      </c>
      <c r="BH585" s="14">
        <v>66.210139999999996</v>
      </c>
      <c r="BI585" s="14">
        <v>64.917879999999997</v>
      </c>
      <c r="BJ585" s="14">
        <v>64.086960000000005</v>
      </c>
      <c r="BK585" s="14">
        <v>63.531399999999998</v>
      </c>
      <c r="BL585" s="14">
        <v>62.603870000000001</v>
      </c>
      <c r="BM585" s="14">
        <v>62.787439999999997</v>
      </c>
      <c r="BN585" s="14">
        <v>64.942030000000003</v>
      </c>
      <c r="BO585" s="14">
        <v>67.661829999999995</v>
      </c>
      <c r="BP585" s="14">
        <v>71.004829999999998</v>
      </c>
      <c r="BQ585" s="14">
        <v>74.10145</v>
      </c>
      <c r="BR585" s="14">
        <v>76.973429999999993</v>
      </c>
      <c r="BS585" s="14">
        <v>78.794690000000003</v>
      </c>
      <c r="BT585" s="14">
        <v>80.497579999999999</v>
      </c>
      <c r="BU585" s="14">
        <v>80.95411</v>
      </c>
      <c r="BV585" s="14">
        <v>80.618350000000007</v>
      </c>
      <c r="BW585" s="14">
        <v>78.695660000000004</v>
      </c>
      <c r="BX585" s="14">
        <v>76.652180000000001</v>
      </c>
      <c r="BY585" s="14">
        <v>74.125600000000006</v>
      </c>
      <c r="BZ585" s="14">
        <v>70.816419999999994</v>
      </c>
      <c r="CA585" s="14">
        <v>66.966189999999997</v>
      </c>
      <c r="CB585" s="14">
        <v>64.884060000000005</v>
      </c>
      <c r="CC585" s="14">
        <v>63.603870000000001</v>
      </c>
      <c r="CD585" s="14">
        <v>62.123190000000001</v>
      </c>
      <c r="CE585" s="14">
        <v>11560.17</v>
      </c>
      <c r="CF585" s="14">
        <v>10905.32</v>
      </c>
      <c r="CG585" s="14">
        <v>9459.0480000000007</v>
      </c>
      <c r="CH585" s="14">
        <v>7399.5240000000003</v>
      </c>
      <c r="CI585" s="14">
        <v>7480.8630000000003</v>
      </c>
      <c r="CJ585" s="14">
        <v>7909.0990000000002</v>
      </c>
      <c r="CK585" s="14">
        <v>8095.8760000000002</v>
      </c>
      <c r="CL585" s="14">
        <v>7501.6859999999997</v>
      </c>
      <c r="CM585" s="14">
        <v>10600.94</v>
      </c>
      <c r="CN585" s="14">
        <v>18846.54</v>
      </c>
      <c r="CO585" s="14">
        <v>24764.97</v>
      </c>
      <c r="CP585" s="14">
        <v>18643.52</v>
      </c>
      <c r="CQ585" s="14">
        <v>17923</v>
      </c>
      <c r="CR585" s="14">
        <v>18349.3</v>
      </c>
      <c r="CS585" s="14">
        <v>17561.53</v>
      </c>
      <c r="CT585" s="14">
        <v>18942.13</v>
      </c>
      <c r="CU585" s="14">
        <v>20671.349999999999</v>
      </c>
      <c r="CV585" s="14">
        <v>18288.509999999998</v>
      </c>
      <c r="CW585" s="14">
        <v>20982.94</v>
      </c>
      <c r="CX585" s="14">
        <v>34659.33</v>
      </c>
      <c r="CY585" s="14">
        <v>43263.45</v>
      </c>
      <c r="CZ585" s="14">
        <v>28020.880000000001</v>
      </c>
      <c r="DA585" s="14">
        <v>14468.61</v>
      </c>
      <c r="DB585" s="14">
        <v>13238.33</v>
      </c>
      <c r="DC585" s="14">
        <v>15324.19</v>
      </c>
      <c r="DD585" s="14">
        <v>16</v>
      </c>
      <c r="DE585" s="14">
        <v>19</v>
      </c>
      <c r="DF585" s="27">
        <f t="shared" ca="1" si="9"/>
        <v>4893.6074999999983</v>
      </c>
      <c r="DG585" s="14">
        <v>0</v>
      </c>
      <c r="DH585" s="14"/>
      <c r="DI585" s="14"/>
      <c r="DJ585" s="14"/>
      <c r="DK585" s="14"/>
      <c r="DL585" s="14"/>
      <c r="DM585" s="14"/>
      <c r="DN585" s="14"/>
      <c r="DO585" s="14"/>
      <c r="DP585" s="14"/>
      <c r="DQ585" s="14"/>
      <c r="DR585" s="14"/>
      <c r="DS585" s="14"/>
      <c r="DT585" s="14"/>
      <c r="DU585" s="14"/>
      <c r="DV585" s="14"/>
      <c r="DW585" s="14"/>
      <c r="DX585" s="14"/>
      <c r="DY585" s="14"/>
      <c r="DZ585" s="14"/>
      <c r="EA585" s="14"/>
    </row>
    <row r="586" spans="1:131" x14ac:dyDescent="0.25">
      <c r="A586" s="14" t="s">
        <v>64</v>
      </c>
      <c r="B586" s="14" t="s">
        <v>36</v>
      </c>
      <c r="C586" s="14" t="s">
        <v>63</v>
      </c>
      <c r="D586" s="14" t="s">
        <v>63</v>
      </c>
      <c r="E586" s="14" t="s">
        <v>63</v>
      </c>
      <c r="F586" s="14" t="s">
        <v>63</v>
      </c>
      <c r="G586" s="14" t="s">
        <v>192</v>
      </c>
      <c r="H586" s="1">
        <v>42185</v>
      </c>
      <c r="I586" s="14">
        <v>17805.25</v>
      </c>
      <c r="J586" s="14">
        <v>17020.21</v>
      </c>
      <c r="K586" s="14">
        <v>16087.6</v>
      </c>
      <c r="L586" s="14">
        <v>15940.29</v>
      </c>
      <c r="M586" s="14">
        <v>17181.37</v>
      </c>
      <c r="N586" s="14">
        <v>18736.740000000002</v>
      </c>
      <c r="O586" s="14">
        <v>22910.46</v>
      </c>
      <c r="P586" s="14">
        <v>25309.48</v>
      </c>
      <c r="Q586" s="14">
        <v>27901.85</v>
      </c>
      <c r="R586" s="14">
        <v>31362.25</v>
      </c>
      <c r="S586" s="14">
        <v>37104.800000000003</v>
      </c>
      <c r="T586" s="14">
        <v>38433.17</v>
      </c>
      <c r="U586" s="14">
        <v>39274.07</v>
      </c>
      <c r="V586" s="14">
        <v>40899.15</v>
      </c>
      <c r="W586" s="14">
        <v>41442.69</v>
      </c>
      <c r="X586" s="14">
        <v>36666.51</v>
      </c>
      <c r="Y586" s="14">
        <v>36770.769999999997</v>
      </c>
      <c r="Z586" s="14">
        <v>36448.17</v>
      </c>
      <c r="AA586" s="14">
        <v>35572.33</v>
      </c>
      <c r="AB586" s="14">
        <v>37663.230000000003</v>
      </c>
      <c r="AC586" s="14">
        <v>35483.82</v>
      </c>
      <c r="AD586" s="14">
        <v>30257.41</v>
      </c>
      <c r="AE586" s="14">
        <v>22504.33</v>
      </c>
      <c r="AF586" s="14">
        <v>20403.169999999998</v>
      </c>
      <c r="AG586" s="14">
        <v>36364.44</v>
      </c>
      <c r="AH586" s="14">
        <v>17799.12</v>
      </c>
      <c r="AI586" s="14">
        <v>17030.310000000001</v>
      </c>
      <c r="AJ586" s="14">
        <v>16197.31</v>
      </c>
      <c r="AK586" s="14">
        <v>16040.7</v>
      </c>
      <c r="AL586" s="14">
        <v>17308.7</v>
      </c>
      <c r="AM586" s="14">
        <v>18839.77</v>
      </c>
      <c r="AN586" s="14">
        <v>22935.200000000001</v>
      </c>
      <c r="AO586" s="14">
        <v>25124.82</v>
      </c>
      <c r="AP586" s="14">
        <v>27607</v>
      </c>
      <c r="AQ586" s="14">
        <v>30939.38</v>
      </c>
      <c r="AR586" s="14">
        <v>36645.879999999997</v>
      </c>
      <c r="AS586" s="14">
        <v>37949.96</v>
      </c>
      <c r="AT586" s="14">
        <v>38816.129999999997</v>
      </c>
      <c r="AU586" s="14">
        <v>40108.230000000003</v>
      </c>
      <c r="AV586" s="14">
        <v>41063.46</v>
      </c>
      <c r="AW586" s="14">
        <v>41168.550000000003</v>
      </c>
      <c r="AX586" s="14">
        <v>41123.589999999997</v>
      </c>
      <c r="AY586" s="14">
        <v>40447.26</v>
      </c>
      <c r="AZ586" s="14">
        <v>38957.4</v>
      </c>
      <c r="BA586" s="14">
        <v>36842.089999999997</v>
      </c>
      <c r="BB586" s="14">
        <v>34755.440000000002</v>
      </c>
      <c r="BC586" s="14">
        <v>29796.53</v>
      </c>
      <c r="BD586" s="14">
        <v>22416.78</v>
      </c>
      <c r="BE586" s="14">
        <v>20455.419999999998</v>
      </c>
      <c r="BF586" s="14">
        <v>40343.72</v>
      </c>
      <c r="BG586" s="14">
        <v>63.912190000000002</v>
      </c>
      <c r="BH586" s="14">
        <v>62.958539999999999</v>
      </c>
      <c r="BI586" s="14">
        <v>62.448779999999999</v>
      </c>
      <c r="BJ586" s="14">
        <v>61.439030000000002</v>
      </c>
      <c r="BK586" s="14">
        <v>60.9</v>
      </c>
      <c r="BL586" s="14">
        <v>60.478050000000003</v>
      </c>
      <c r="BM586" s="14">
        <v>61.143900000000002</v>
      </c>
      <c r="BN586" s="14">
        <v>63.26829</v>
      </c>
      <c r="BO586" s="14">
        <v>66.456100000000006</v>
      </c>
      <c r="BP586" s="14">
        <v>70.546340000000001</v>
      </c>
      <c r="BQ586" s="14">
        <v>74.570729999999998</v>
      </c>
      <c r="BR586" s="14">
        <v>78.343900000000005</v>
      </c>
      <c r="BS586" s="14">
        <v>82.085369999999998</v>
      </c>
      <c r="BT586" s="14">
        <v>85.414630000000002</v>
      </c>
      <c r="BU586" s="14">
        <v>87.551220000000001</v>
      </c>
      <c r="BV586" s="14">
        <v>88.624390000000005</v>
      </c>
      <c r="BW586" s="14">
        <v>88.324389999999994</v>
      </c>
      <c r="BX586" s="14">
        <v>87.460980000000006</v>
      </c>
      <c r="BY586" s="14">
        <v>84.946340000000006</v>
      </c>
      <c r="BZ586" s="14">
        <v>80.858540000000005</v>
      </c>
      <c r="CA586" s="14">
        <v>76.121949999999998</v>
      </c>
      <c r="CB586" s="14">
        <v>73.239019999999996</v>
      </c>
      <c r="CC586" s="14">
        <v>71.214640000000003</v>
      </c>
      <c r="CD586" s="14">
        <v>69.99512</v>
      </c>
      <c r="CE586" s="14">
        <v>11085.01</v>
      </c>
      <c r="CF586" s="14">
        <v>9610.3389999999999</v>
      </c>
      <c r="CG586" s="14">
        <v>8520.5220000000008</v>
      </c>
      <c r="CH586" s="14">
        <v>6982.8050000000003</v>
      </c>
      <c r="CI586" s="14">
        <v>7100.8630000000003</v>
      </c>
      <c r="CJ586" s="14">
        <v>7396.1859999999997</v>
      </c>
      <c r="CK586" s="14">
        <v>7477.1570000000002</v>
      </c>
      <c r="CL586" s="14">
        <v>6334.4390000000003</v>
      </c>
      <c r="CM586" s="14">
        <v>8641.9509999999991</v>
      </c>
      <c r="CN586" s="14">
        <v>18292.05</v>
      </c>
      <c r="CO586" s="14">
        <v>23085.759999999998</v>
      </c>
      <c r="CP586" s="14">
        <v>16537.63</v>
      </c>
      <c r="CQ586" s="14">
        <v>14824.84</v>
      </c>
      <c r="CR586" s="14">
        <v>17185.84</v>
      </c>
      <c r="CS586" s="14">
        <v>19637.05</v>
      </c>
      <c r="CT586" s="14">
        <v>20023.55</v>
      </c>
      <c r="CU586" s="14">
        <v>19439.099999999999</v>
      </c>
      <c r="CV586" s="14">
        <v>16507.060000000001</v>
      </c>
      <c r="CW586" s="14">
        <v>18743.71</v>
      </c>
      <c r="CX586" s="14">
        <v>35580.5</v>
      </c>
      <c r="CY586" s="14">
        <v>41828.629999999997</v>
      </c>
      <c r="CZ586" s="14">
        <v>29223.4</v>
      </c>
      <c r="DA586" s="14">
        <v>17226.849999999999</v>
      </c>
      <c r="DB586" s="14">
        <v>19099.14</v>
      </c>
      <c r="DC586" s="14">
        <v>14461.73</v>
      </c>
      <c r="DD586" s="14">
        <v>16</v>
      </c>
      <c r="DE586" s="14">
        <v>19</v>
      </c>
      <c r="DF586" s="27">
        <f t="shared" ca="1" si="9"/>
        <v>4586.2700000000041</v>
      </c>
      <c r="DG586" s="14">
        <v>0</v>
      </c>
      <c r="DH586" s="14"/>
      <c r="DI586" s="14"/>
      <c r="DJ586" s="14"/>
      <c r="DK586" s="14"/>
      <c r="DL586" s="14"/>
      <c r="DM586" s="14"/>
      <c r="DN586" s="14"/>
      <c r="DO586" s="14"/>
      <c r="DP586" s="14"/>
      <c r="DQ586" s="14"/>
      <c r="DR586" s="14"/>
      <c r="DS586" s="14"/>
      <c r="DT586" s="14"/>
      <c r="DU586" s="14"/>
      <c r="DV586" s="14"/>
      <c r="DW586" s="14"/>
      <c r="DX586" s="14"/>
      <c r="DY586" s="14"/>
      <c r="DZ586" s="14"/>
      <c r="EA586" s="14"/>
    </row>
    <row r="587" spans="1:131" x14ac:dyDescent="0.25">
      <c r="A587" s="14" t="s">
        <v>64</v>
      </c>
      <c r="B587" s="14" t="s">
        <v>36</v>
      </c>
      <c r="C587" s="14" t="s">
        <v>63</v>
      </c>
      <c r="D587" s="14" t="s">
        <v>63</v>
      </c>
      <c r="E587" s="14" t="s">
        <v>63</v>
      </c>
      <c r="F587" s="14" t="s">
        <v>63</v>
      </c>
      <c r="G587" s="14" t="s">
        <v>192</v>
      </c>
      <c r="H587" s="1">
        <v>42186</v>
      </c>
      <c r="I587" s="14">
        <v>25624.74</v>
      </c>
      <c r="J587" s="14">
        <v>24614.42</v>
      </c>
      <c r="K587" s="14">
        <v>24238.27</v>
      </c>
      <c r="L587" s="14">
        <v>24475.19</v>
      </c>
      <c r="M587" s="14">
        <v>26020.75</v>
      </c>
      <c r="N587" s="14">
        <v>27781.37</v>
      </c>
      <c r="O587" s="14">
        <v>32435.32</v>
      </c>
      <c r="P587" s="14">
        <v>34966.400000000001</v>
      </c>
      <c r="Q587" s="14">
        <v>38374.019999999997</v>
      </c>
      <c r="R587" s="14">
        <v>42262.5</v>
      </c>
      <c r="S587" s="14">
        <v>47790.02</v>
      </c>
      <c r="T587" s="14">
        <v>49520.87</v>
      </c>
      <c r="U587" s="14">
        <v>49969.15</v>
      </c>
      <c r="V587" s="14">
        <v>51322.85</v>
      </c>
      <c r="W587" s="14">
        <v>50700.74</v>
      </c>
      <c r="X587" s="14">
        <v>45167.93</v>
      </c>
      <c r="Y587" s="14">
        <v>44649.77</v>
      </c>
      <c r="Z587" s="14">
        <v>43797.53</v>
      </c>
      <c r="AA587" s="14">
        <v>42539.76</v>
      </c>
      <c r="AB587" s="14">
        <v>45405.82</v>
      </c>
      <c r="AC587" s="14">
        <v>44284.07</v>
      </c>
      <c r="AD587" s="14">
        <v>38188.42</v>
      </c>
      <c r="AE587" s="14">
        <v>30296.51</v>
      </c>
      <c r="AF587" s="14">
        <v>27782.29</v>
      </c>
      <c r="AG587" s="14">
        <v>44038.75</v>
      </c>
      <c r="AH587" s="14">
        <v>25468.19</v>
      </c>
      <c r="AI587" s="14">
        <v>24550.23</v>
      </c>
      <c r="AJ587" s="14">
        <v>24274.79</v>
      </c>
      <c r="AK587" s="14">
        <v>24601.599999999999</v>
      </c>
      <c r="AL587" s="14">
        <v>26130.58</v>
      </c>
      <c r="AM587" s="14">
        <v>27915.3</v>
      </c>
      <c r="AN587" s="14">
        <v>32451.200000000001</v>
      </c>
      <c r="AO587" s="14">
        <v>34819.129999999997</v>
      </c>
      <c r="AP587" s="14">
        <v>38107.82</v>
      </c>
      <c r="AQ587" s="14">
        <v>42000.4</v>
      </c>
      <c r="AR587" s="14">
        <v>47015.49</v>
      </c>
      <c r="AS587" s="14">
        <v>48752.84</v>
      </c>
      <c r="AT587" s="14">
        <v>49425.46</v>
      </c>
      <c r="AU587" s="14">
        <v>50562.7</v>
      </c>
      <c r="AV587" s="14">
        <v>50235.8</v>
      </c>
      <c r="AW587" s="14">
        <v>50778.45</v>
      </c>
      <c r="AX587" s="14">
        <v>50148.13</v>
      </c>
      <c r="AY587" s="14">
        <v>49445.04</v>
      </c>
      <c r="AZ587" s="14">
        <v>47785.85</v>
      </c>
      <c r="BA587" s="14">
        <v>45134.75</v>
      </c>
      <c r="BB587" s="14">
        <v>43745.59</v>
      </c>
      <c r="BC587" s="14">
        <v>37899.620000000003</v>
      </c>
      <c r="BD587" s="14">
        <v>30137.3</v>
      </c>
      <c r="BE587" s="14">
        <v>27824.65</v>
      </c>
      <c r="BF587" s="14">
        <v>49599.55</v>
      </c>
      <c r="BG587" s="14">
        <v>69.023989999999998</v>
      </c>
      <c r="BH587" s="14">
        <v>67.750919999999994</v>
      </c>
      <c r="BI587" s="14">
        <v>65.642070000000004</v>
      </c>
      <c r="BJ587" s="14">
        <v>64.616230000000002</v>
      </c>
      <c r="BK587" s="14">
        <v>63.898530000000001</v>
      </c>
      <c r="BL587" s="14">
        <v>63.455719999999999</v>
      </c>
      <c r="BM587" s="14">
        <v>63.795200000000001</v>
      </c>
      <c r="BN587" s="14">
        <v>64.987080000000006</v>
      </c>
      <c r="BO587" s="14">
        <v>67.931730000000002</v>
      </c>
      <c r="BP587" s="14">
        <v>72.767520000000005</v>
      </c>
      <c r="BQ587" s="14">
        <v>77.922510000000003</v>
      </c>
      <c r="BR587" s="14">
        <v>81.11439</v>
      </c>
      <c r="BS587" s="14">
        <v>81.483400000000003</v>
      </c>
      <c r="BT587" s="14">
        <v>81.852400000000003</v>
      </c>
      <c r="BU587" s="14">
        <v>81.761989999999997</v>
      </c>
      <c r="BV587" s="14">
        <v>82.199259999999995</v>
      </c>
      <c r="BW587" s="14">
        <v>81.428049999999999</v>
      </c>
      <c r="BX587" s="14">
        <v>79.470479999999995</v>
      </c>
      <c r="BY587" s="14">
        <v>76.61439</v>
      </c>
      <c r="BZ587" s="14">
        <v>73.9465</v>
      </c>
      <c r="CA587" s="14">
        <v>72.776759999999996</v>
      </c>
      <c r="CB587" s="14">
        <v>71.690039999999996</v>
      </c>
      <c r="CC587" s="14">
        <v>70.215869999999995</v>
      </c>
      <c r="CD587" s="14">
        <v>69.693730000000002</v>
      </c>
      <c r="CE587" s="14">
        <v>17871.55</v>
      </c>
      <c r="CF587" s="14">
        <v>16485.009999999998</v>
      </c>
      <c r="CG587" s="14">
        <v>15055.7</v>
      </c>
      <c r="CH587" s="14">
        <v>13253.04</v>
      </c>
      <c r="CI587" s="14">
        <v>13525.18</v>
      </c>
      <c r="CJ587" s="14">
        <v>15820.82</v>
      </c>
      <c r="CK587" s="14">
        <v>15190.55</v>
      </c>
      <c r="CL587" s="14">
        <v>8710.2659999999996</v>
      </c>
      <c r="CM587" s="14">
        <v>9300.3690000000006</v>
      </c>
      <c r="CN587" s="14">
        <v>17897.28</v>
      </c>
      <c r="CO587" s="14">
        <v>31020.46</v>
      </c>
      <c r="CP587" s="14">
        <v>20900.09</v>
      </c>
      <c r="CQ587" s="14">
        <v>17058.900000000001</v>
      </c>
      <c r="CR587" s="14">
        <v>19489.62</v>
      </c>
      <c r="CS587" s="14">
        <v>22436.71</v>
      </c>
      <c r="CT587" s="14">
        <v>22529</v>
      </c>
      <c r="CU587" s="14">
        <v>22088.82</v>
      </c>
      <c r="CV587" s="14">
        <v>18932.75</v>
      </c>
      <c r="CW587" s="14">
        <v>19989.84</v>
      </c>
      <c r="CX587" s="14">
        <v>31390.48</v>
      </c>
      <c r="CY587" s="14">
        <v>34533.360000000001</v>
      </c>
      <c r="CZ587" s="14">
        <v>24052.35</v>
      </c>
      <c r="DA587" s="14">
        <v>13456.4</v>
      </c>
      <c r="DB587" s="14">
        <v>14354.41</v>
      </c>
      <c r="DC587" s="14">
        <v>16276.88</v>
      </c>
      <c r="DD587" s="14">
        <v>16</v>
      </c>
      <c r="DE587" s="14">
        <v>19</v>
      </c>
      <c r="DF587" s="27">
        <f t="shared" ca="1" si="9"/>
        <v>6113.1075000000055</v>
      </c>
      <c r="DG587" s="14">
        <v>0</v>
      </c>
      <c r="DH587" s="14"/>
      <c r="DI587" s="14"/>
      <c r="DJ587" s="14"/>
      <c r="DK587" s="14"/>
      <c r="DL587" s="14"/>
      <c r="DM587" s="14"/>
      <c r="DN587" s="14"/>
      <c r="DO587" s="14"/>
      <c r="DP587" s="14"/>
      <c r="DQ587" s="14"/>
      <c r="DR587" s="14"/>
      <c r="DS587" s="14"/>
      <c r="DT587" s="14"/>
      <c r="DU587" s="14"/>
      <c r="DV587" s="14"/>
      <c r="DW587" s="14"/>
      <c r="DX587" s="14"/>
      <c r="DY587" s="14"/>
      <c r="DZ587" s="14"/>
      <c r="EA587" s="14"/>
    </row>
    <row r="588" spans="1:131" x14ac:dyDescent="0.25">
      <c r="A588" s="14" t="s">
        <v>64</v>
      </c>
      <c r="B588" s="14" t="s">
        <v>36</v>
      </c>
      <c r="C588" s="14" t="s">
        <v>63</v>
      </c>
      <c r="D588" s="14" t="s">
        <v>63</v>
      </c>
      <c r="E588" s="14" t="s">
        <v>63</v>
      </c>
      <c r="F588" s="14" t="s">
        <v>63</v>
      </c>
      <c r="G588" s="14" t="s">
        <v>192</v>
      </c>
      <c r="H588" s="1">
        <v>42201</v>
      </c>
      <c r="I588" s="14">
        <v>25792.51</v>
      </c>
      <c r="J588" s="14">
        <v>24790.36</v>
      </c>
      <c r="K588" s="14">
        <v>24220.34</v>
      </c>
      <c r="L588" s="14">
        <v>24401.93</v>
      </c>
      <c r="M588" s="14">
        <v>25942.83</v>
      </c>
      <c r="N588" s="14">
        <v>27986.68</v>
      </c>
      <c r="O588" s="14">
        <v>32006.720000000001</v>
      </c>
      <c r="P588" s="14">
        <v>34281.82</v>
      </c>
      <c r="Q588" s="14">
        <v>37209.78</v>
      </c>
      <c r="R588" s="14">
        <v>40505.4</v>
      </c>
      <c r="S588" s="14">
        <v>45828.29</v>
      </c>
      <c r="T588" s="14">
        <v>47686.8</v>
      </c>
      <c r="U588" s="14">
        <v>49012.54</v>
      </c>
      <c r="V588" s="14">
        <v>50404.1</v>
      </c>
      <c r="W588" s="14">
        <v>50994.64</v>
      </c>
      <c r="X588" s="14">
        <v>50657.91</v>
      </c>
      <c r="Y588" s="14">
        <v>44181.34</v>
      </c>
      <c r="Z588" s="14">
        <v>43722.13</v>
      </c>
      <c r="AA588" s="14">
        <v>42413.63</v>
      </c>
      <c r="AB588" s="14">
        <v>45655.34</v>
      </c>
      <c r="AC588" s="14">
        <v>44120.49</v>
      </c>
      <c r="AD588" s="14">
        <v>38231.33</v>
      </c>
      <c r="AE588" s="14">
        <v>30108.32</v>
      </c>
      <c r="AF588" s="14">
        <v>27570.03</v>
      </c>
      <c r="AG588" s="14">
        <v>43439.03</v>
      </c>
      <c r="AH588" s="14">
        <v>25413.34</v>
      </c>
      <c r="AI588" s="14">
        <v>24603.63</v>
      </c>
      <c r="AJ588" s="14">
        <v>24188.84</v>
      </c>
      <c r="AK588" s="14">
        <v>24406.29</v>
      </c>
      <c r="AL588" s="14">
        <v>25866.59</v>
      </c>
      <c r="AM588" s="14">
        <v>28052.3</v>
      </c>
      <c r="AN588" s="14">
        <v>32381.85</v>
      </c>
      <c r="AO588" s="14">
        <v>34473.279999999999</v>
      </c>
      <c r="AP588" s="14">
        <v>37264.730000000003</v>
      </c>
      <c r="AQ588" s="14">
        <v>40360.5</v>
      </c>
      <c r="AR588" s="14">
        <v>45349.77</v>
      </c>
      <c r="AS588" s="14">
        <v>46860.49</v>
      </c>
      <c r="AT588" s="14">
        <v>47732.24</v>
      </c>
      <c r="AU588" s="14">
        <v>49130.25</v>
      </c>
      <c r="AV588" s="14">
        <v>49408.639999999999</v>
      </c>
      <c r="AW588" s="14">
        <v>49248.6</v>
      </c>
      <c r="AX588" s="14">
        <v>48737.86</v>
      </c>
      <c r="AY588" s="14">
        <v>48080.75</v>
      </c>
      <c r="AZ588" s="14">
        <v>46620.480000000003</v>
      </c>
      <c r="BA588" s="14">
        <v>45015.75</v>
      </c>
      <c r="BB588" s="14">
        <v>43547.41</v>
      </c>
      <c r="BC588" s="14">
        <v>37522.269999999997</v>
      </c>
      <c r="BD588" s="14">
        <v>29868.51</v>
      </c>
      <c r="BE588" s="14">
        <v>27513.040000000001</v>
      </c>
      <c r="BF588" s="14">
        <v>47778.64</v>
      </c>
      <c r="BG588" s="14">
        <v>63.6</v>
      </c>
      <c r="BH588" s="14">
        <v>62.719639999999998</v>
      </c>
      <c r="BI588" s="14">
        <v>62.214289999999998</v>
      </c>
      <c r="BJ588" s="14">
        <v>61.653570000000002</v>
      </c>
      <c r="BK588" s="14">
        <v>61.262500000000003</v>
      </c>
      <c r="BL588" s="14">
        <v>61.103569999999998</v>
      </c>
      <c r="BM588" s="14">
        <v>61.13214</v>
      </c>
      <c r="BN588" s="14">
        <v>62.221429999999998</v>
      </c>
      <c r="BO588" s="14">
        <v>64.342860000000002</v>
      </c>
      <c r="BP588" s="14">
        <v>67.683930000000004</v>
      </c>
      <c r="BQ588" s="14">
        <v>71.55</v>
      </c>
      <c r="BR588" s="14">
        <v>74.703580000000002</v>
      </c>
      <c r="BS588" s="14">
        <v>78.033929999999998</v>
      </c>
      <c r="BT588" s="14">
        <v>80.726780000000005</v>
      </c>
      <c r="BU588" s="14">
        <v>80.43929</v>
      </c>
      <c r="BV588" s="14">
        <v>78.864289999999997</v>
      </c>
      <c r="BW588" s="14">
        <v>78.021429999999995</v>
      </c>
      <c r="BX588" s="14">
        <v>76.867859999999993</v>
      </c>
      <c r="BY588" s="14">
        <v>75.382140000000007</v>
      </c>
      <c r="BZ588" s="14">
        <v>71.710719999999995</v>
      </c>
      <c r="CA588" s="14">
        <v>67.521429999999995</v>
      </c>
      <c r="CB588" s="14">
        <v>65.208929999999995</v>
      </c>
      <c r="CC588" s="14">
        <v>64.078580000000002</v>
      </c>
      <c r="CD588" s="14">
        <v>63.135719999999999</v>
      </c>
      <c r="CE588" s="14">
        <v>65866.59</v>
      </c>
      <c r="CF588" s="14">
        <v>57666.96</v>
      </c>
      <c r="CG588" s="14">
        <v>52415.74</v>
      </c>
      <c r="CH588" s="14">
        <v>44200.53</v>
      </c>
      <c r="CI588" s="14">
        <v>45427.77</v>
      </c>
      <c r="CJ588" s="14">
        <v>48971.55</v>
      </c>
      <c r="CK588" s="14">
        <v>48872.800000000003</v>
      </c>
      <c r="CL588" s="14">
        <v>41576.42</v>
      </c>
      <c r="CM588" s="14">
        <v>47708.92</v>
      </c>
      <c r="CN588" s="14">
        <v>82696.53</v>
      </c>
      <c r="CO588" s="14">
        <v>120542.5</v>
      </c>
      <c r="CP588" s="14">
        <v>94612.7</v>
      </c>
      <c r="CQ588" s="14">
        <v>87547.27</v>
      </c>
      <c r="CR588" s="14">
        <v>94083.79</v>
      </c>
      <c r="CS588" s="14">
        <v>94904.45</v>
      </c>
      <c r="CT588" s="14">
        <v>100839.1</v>
      </c>
      <c r="CU588" s="14">
        <v>100947.3</v>
      </c>
      <c r="CV588" s="14">
        <v>86567.32</v>
      </c>
      <c r="CW588" s="14">
        <v>101057.8</v>
      </c>
      <c r="CX588" s="14">
        <v>159787</v>
      </c>
      <c r="CY588" s="14">
        <v>192358.1</v>
      </c>
      <c r="CZ588" s="14">
        <v>138248.5</v>
      </c>
      <c r="DA588" s="14">
        <v>79401.47</v>
      </c>
      <c r="DB588" s="14">
        <v>75042.289999999994</v>
      </c>
      <c r="DC588" s="14">
        <v>77179.56</v>
      </c>
      <c r="DD588" s="14">
        <v>17</v>
      </c>
      <c r="DE588" s="14">
        <v>19</v>
      </c>
      <c r="DF588" s="27">
        <f t="shared" ca="1" si="9"/>
        <v>5250.0366666666623</v>
      </c>
      <c r="DG588" s="14">
        <v>0</v>
      </c>
      <c r="DH588" s="14"/>
      <c r="DI588" s="14"/>
      <c r="DJ588" s="14"/>
      <c r="DK588" s="14"/>
      <c r="DL588" s="14"/>
      <c r="DM588" s="14"/>
      <c r="DN588" s="14"/>
      <c r="DO588" s="14"/>
      <c r="DP588" s="14"/>
      <c r="DQ588" s="14"/>
      <c r="DR588" s="14"/>
      <c r="DS588" s="14"/>
      <c r="DT588" s="14"/>
      <c r="DU588" s="14"/>
      <c r="DV588" s="14"/>
      <c r="DW588" s="14"/>
      <c r="DX588" s="14"/>
      <c r="DY588" s="14"/>
      <c r="DZ588" s="14"/>
      <c r="EA588" s="14"/>
    </row>
    <row r="589" spans="1:131" x14ac:dyDescent="0.25">
      <c r="A589" s="14" t="s">
        <v>64</v>
      </c>
      <c r="B589" s="14" t="s">
        <v>36</v>
      </c>
      <c r="C589" s="14" t="s">
        <v>63</v>
      </c>
      <c r="D589" s="14" t="s">
        <v>63</v>
      </c>
      <c r="E589" s="14" t="s">
        <v>63</v>
      </c>
      <c r="F589" s="14" t="s">
        <v>63</v>
      </c>
      <c r="G589" s="14" t="s">
        <v>192</v>
      </c>
      <c r="H589" s="1">
        <v>42213</v>
      </c>
      <c r="I589" s="14">
        <v>25817.34</v>
      </c>
      <c r="J589" s="14">
        <v>24818.59</v>
      </c>
      <c r="K589" s="14">
        <v>24382.05</v>
      </c>
      <c r="L589" s="14">
        <v>24594.77</v>
      </c>
      <c r="M589" s="14">
        <v>25920.02</v>
      </c>
      <c r="N589" s="14">
        <v>27942.13</v>
      </c>
      <c r="O589" s="14">
        <v>32205.64</v>
      </c>
      <c r="P589" s="14">
        <v>34220.04</v>
      </c>
      <c r="Q589" s="14">
        <v>38234.17</v>
      </c>
      <c r="R589" s="14">
        <v>42372.09</v>
      </c>
      <c r="S589" s="14">
        <v>48775.25</v>
      </c>
      <c r="T589" s="14">
        <v>50924.04</v>
      </c>
      <c r="U589" s="14">
        <v>51714.46</v>
      </c>
      <c r="V589" s="14">
        <v>53329.5</v>
      </c>
      <c r="W589" s="14">
        <v>53671.63</v>
      </c>
      <c r="X589" s="14">
        <v>46790.84</v>
      </c>
      <c r="Y589" s="14">
        <v>47565.78</v>
      </c>
      <c r="Z589" s="14">
        <v>47217</v>
      </c>
      <c r="AA589" s="14">
        <v>45760.14</v>
      </c>
      <c r="AB589" s="14">
        <v>49390.12</v>
      </c>
      <c r="AC589" s="14">
        <v>47064.18</v>
      </c>
      <c r="AD589" s="14">
        <v>40414.160000000003</v>
      </c>
      <c r="AE589" s="14">
        <v>32126.01</v>
      </c>
      <c r="AF589" s="14">
        <v>29222.31</v>
      </c>
      <c r="AG589" s="14">
        <v>46833.440000000002</v>
      </c>
      <c r="AH589" s="14">
        <v>25719.22</v>
      </c>
      <c r="AI589" s="14">
        <v>24794.959999999999</v>
      </c>
      <c r="AJ589" s="14">
        <v>24346.26</v>
      </c>
      <c r="AK589" s="14">
        <v>24582.86</v>
      </c>
      <c r="AL589" s="14">
        <v>26076.14</v>
      </c>
      <c r="AM589" s="14">
        <v>28130.87</v>
      </c>
      <c r="AN589" s="14">
        <v>32280.46</v>
      </c>
      <c r="AO589" s="14">
        <v>34019.199999999997</v>
      </c>
      <c r="AP589" s="14">
        <v>37717.129999999997</v>
      </c>
      <c r="AQ589" s="14">
        <v>42048.88</v>
      </c>
      <c r="AR589" s="14">
        <v>48226.65</v>
      </c>
      <c r="AS589" s="14">
        <v>50285.45</v>
      </c>
      <c r="AT589" s="14">
        <v>51229.04</v>
      </c>
      <c r="AU589" s="14">
        <v>52887.05</v>
      </c>
      <c r="AV589" s="14">
        <v>53867.95</v>
      </c>
      <c r="AW589" s="14">
        <v>53819.65</v>
      </c>
      <c r="AX589" s="14">
        <v>54277.22</v>
      </c>
      <c r="AY589" s="14">
        <v>53188.91</v>
      </c>
      <c r="AZ589" s="14">
        <v>50988.21</v>
      </c>
      <c r="BA589" s="14">
        <v>48997.97</v>
      </c>
      <c r="BB589" s="14">
        <v>46772.160000000003</v>
      </c>
      <c r="BC589" s="14">
        <v>40173.25</v>
      </c>
      <c r="BD589" s="14">
        <v>32153.96</v>
      </c>
      <c r="BE589" s="14">
        <v>29408.71</v>
      </c>
      <c r="BF589" s="14">
        <v>52983.98</v>
      </c>
      <c r="BG589" s="14">
        <v>65.794229999999999</v>
      </c>
      <c r="BH589" s="14">
        <v>64.779790000000006</v>
      </c>
      <c r="BI589" s="14">
        <v>63.243679999999998</v>
      </c>
      <c r="BJ589" s="14">
        <v>62.402529999999999</v>
      </c>
      <c r="BK589" s="14">
        <v>61.503610000000002</v>
      </c>
      <c r="BL589" s="14">
        <v>61.007219999999997</v>
      </c>
      <c r="BM589" s="14">
        <v>61.84657</v>
      </c>
      <c r="BN589" s="14">
        <v>65.633579999999995</v>
      </c>
      <c r="BO589" s="14">
        <v>70.142600000000002</v>
      </c>
      <c r="BP589" s="14">
        <v>74.494579999999999</v>
      </c>
      <c r="BQ589" s="14">
        <v>78.853790000000004</v>
      </c>
      <c r="BR589" s="14">
        <v>82.974729999999994</v>
      </c>
      <c r="BS589" s="14">
        <v>86.965710000000001</v>
      </c>
      <c r="BT589" s="14">
        <v>90.072199999999995</v>
      </c>
      <c r="BU589" s="14">
        <v>91.283389999999997</v>
      </c>
      <c r="BV589" s="14">
        <v>92.050539999999998</v>
      </c>
      <c r="BW589" s="14">
        <v>91.546930000000003</v>
      </c>
      <c r="BX589" s="14">
        <v>90.277979999999999</v>
      </c>
      <c r="BY589" s="14">
        <v>87.851979999999998</v>
      </c>
      <c r="BZ589" s="14">
        <v>83.404340000000005</v>
      </c>
      <c r="CA589" s="14">
        <v>79.247290000000007</v>
      </c>
      <c r="CB589" s="14">
        <v>76.218410000000006</v>
      </c>
      <c r="CC589" s="14">
        <v>74.335740000000001</v>
      </c>
      <c r="CD589" s="14">
        <v>72.745490000000004</v>
      </c>
      <c r="CE589" s="14">
        <v>14594.75</v>
      </c>
      <c r="CF589" s="14">
        <v>13084.72</v>
      </c>
      <c r="CG589" s="14">
        <v>11476.22</v>
      </c>
      <c r="CH589" s="14">
        <v>9805.4159999999993</v>
      </c>
      <c r="CI589" s="14">
        <v>8953.5650000000005</v>
      </c>
      <c r="CJ589" s="14">
        <v>9220.1370000000006</v>
      </c>
      <c r="CK589" s="14">
        <v>9270.0020000000004</v>
      </c>
      <c r="CL589" s="14">
        <v>9764.9979999999996</v>
      </c>
      <c r="CM589" s="14">
        <v>11592.72</v>
      </c>
      <c r="CN589" s="14">
        <v>20684.189999999999</v>
      </c>
      <c r="CO589" s="14">
        <v>28122.959999999999</v>
      </c>
      <c r="CP589" s="14">
        <v>21784.76</v>
      </c>
      <c r="CQ589" s="14">
        <v>20109.740000000002</v>
      </c>
      <c r="CR589" s="14">
        <v>23094.52</v>
      </c>
      <c r="CS589" s="14">
        <v>22792.91</v>
      </c>
      <c r="CT589" s="14">
        <v>22499.86</v>
      </c>
      <c r="CU589" s="14">
        <v>21602.47</v>
      </c>
      <c r="CV589" s="14">
        <v>18947.580000000002</v>
      </c>
      <c r="CW589" s="14">
        <v>22790.94</v>
      </c>
      <c r="CX589" s="14">
        <v>44433.84</v>
      </c>
      <c r="CY589" s="14">
        <v>59840.92</v>
      </c>
      <c r="CZ589" s="14">
        <v>38837.01</v>
      </c>
      <c r="DA589" s="14">
        <v>20896.150000000001</v>
      </c>
      <c r="DB589" s="14">
        <v>19688.43</v>
      </c>
      <c r="DC589" s="14">
        <v>16460.04</v>
      </c>
      <c r="DD589" s="14">
        <v>16</v>
      </c>
      <c r="DE589" s="14">
        <v>19</v>
      </c>
      <c r="DF589" s="27">
        <f t="shared" ca="1" si="9"/>
        <v>6954.9925000000003</v>
      </c>
      <c r="DG589" s="14">
        <v>0</v>
      </c>
      <c r="DH589" s="14"/>
      <c r="DI589" s="14"/>
      <c r="DJ589" s="14"/>
      <c r="DK589" s="14"/>
      <c r="DL589" s="14"/>
      <c r="DM589" s="14"/>
      <c r="DN589" s="14"/>
      <c r="DO589" s="14"/>
      <c r="DP589" s="14"/>
      <c r="DQ589" s="14"/>
      <c r="DR589" s="14"/>
      <c r="DS589" s="14"/>
      <c r="DT589" s="14"/>
      <c r="DU589" s="14"/>
      <c r="DV589" s="14"/>
      <c r="DW589" s="14"/>
      <c r="DX589" s="14"/>
      <c r="DY589" s="14"/>
      <c r="DZ589" s="14"/>
      <c r="EA589" s="14"/>
    </row>
    <row r="590" spans="1:131" x14ac:dyDescent="0.25">
      <c r="A590" s="14" t="s">
        <v>64</v>
      </c>
      <c r="B590" s="14" t="s">
        <v>36</v>
      </c>
      <c r="C590" s="14" t="s">
        <v>63</v>
      </c>
      <c r="D590" s="14" t="s">
        <v>63</v>
      </c>
      <c r="E590" s="14" t="s">
        <v>63</v>
      </c>
      <c r="F590" s="14" t="s">
        <v>63</v>
      </c>
      <c r="G590" s="14" t="s">
        <v>192</v>
      </c>
      <c r="H590" s="1">
        <v>42214</v>
      </c>
      <c r="I590" s="14">
        <v>27242.04</v>
      </c>
      <c r="J590" s="14">
        <v>25988.48</v>
      </c>
      <c r="K590" s="14">
        <v>25403.22</v>
      </c>
      <c r="L590" s="14">
        <v>25476.23</v>
      </c>
      <c r="M590" s="14">
        <v>27049.93</v>
      </c>
      <c r="N590" s="14">
        <v>29126.5</v>
      </c>
      <c r="O590" s="14">
        <v>33436.74</v>
      </c>
      <c r="P590" s="14">
        <v>35358.730000000003</v>
      </c>
      <c r="Q590" s="14">
        <v>39293.949999999997</v>
      </c>
      <c r="R590" s="14">
        <v>42581.73</v>
      </c>
      <c r="S590" s="14">
        <v>48373.15</v>
      </c>
      <c r="T590" s="14">
        <v>49765.83</v>
      </c>
      <c r="U590" s="14">
        <v>50719.59</v>
      </c>
      <c r="V590" s="14">
        <v>52114.49</v>
      </c>
      <c r="W590" s="14">
        <v>52163.22</v>
      </c>
      <c r="X590" s="14">
        <v>46119.01</v>
      </c>
      <c r="Y590" s="14">
        <v>45717.43</v>
      </c>
      <c r="Z590" s="14">
        <v>45124.05</v>
      </c>
      <c r="AA590" s="14">
        <v>43923.58</v>
      </c>
      <c r="AB590" s="14">
        <v>48061.02</v>
      </c>
      <c r="AC590" s="14">
        <v>46393.11</v>
      </c>
      <c r="AD590" s="14">
        <v>39709.43</v>
      </c>
      <c r="AE590" s="14">
        <v>31385.01</v>
      </c>
      <c r="AF590" s="14">
        <v>28615.51</v>
      </c>
      <c r="AG590" s="14">
        <v>45221.02</v>
      </c>
      <c r="AH590" s="14">
        <v>27093.52</v>
      </c>
      <c r="AI590" s="14">
        <v>25873.8</v>
      </c>
      <c r="AJ590" s="14">
        <v>25315.52</v>
      </c>
      <c r="AK590" s="14">
        <v>25470.240000000002</v>
      </c>
      <c r="AL590" s="14">
        <v>27201.63</v>
      </c>
      <c r="AM590" s="14">
        <v>29278.28</v>
      </c>
      <c r="AN590" s="14">
        <v>33440.910000000003</v>
      </c>
      <c r="AO590" s="14">
        <v>35199.21</v>
      </c>
      <c r="AP590" s="14">
        <v>38910.269999999997</v>
      </c>
      <c r="AQ590" s="14">
        <v>42235.96</v>
      </c>
      <c r="AR590" s="14">
        <v>47764.01</v>
      </c>
      <c r="AS590" s="14">
        <v>49081.95</v>
      </c>
      <c r="AT590" s="14">
        <v>50300.29</v>
      </c>
      <c r="AU590" s="14">
        <v>51515.62</v>
      </c>
      <c r="AV590" s="14">
        <v>52026.16</v>
      </c>
      <c r="AW590" s="14">
        <v>52526.63</v>
      </c>
      <c r="AX590" s="14">
        <v>51918.68</v>
      </c>
      <c r="AY590" s="14">
        <v>50887.19</v>
      </c>
      <c r="AZ590" s="14">
        <v>49250.13</v>
      </c>
      <c r="BA590" s="14">
        <v>47798.59</v>
      </c>
      <c r="BB590" s="14">
        <v>46149.68</v>
      </c>
      <c r="BC590" s="14">
        <v>39570.980000000003</v>
      </c>
      <c r="BD590" s="14">
        <v>31140.47</v>
      </c>
      <c r="BE590" s="14">
        <v>28501.78</v>
      </c>
      <c r="BF590" s="14">
        <v>51100.21</v>
      </c>
      <c r="BG590" s="14">
        <v>71.308400000000006</v>
      </c>
      <c r="BH590" s="14">
        <v>69.775549999999996</v>
      </c>
      <c r="BI590" s="14">
        <v>68.773719999999997</v>
      </c>
      <c r="BJ590" s="14">
        <v>67.392330000000001</v>
      </c>
      <c r="BK590" s="14">
        <v>65.589420000000004</v>
      </c>
      <c r="BL590" s="14">
        <v>64.412409999999994</v>
      </c>
      <c r="BM590" s="14">
        <v>64.264600000000002</v>
      </c>
      <c r="BN590" s="14">
        <v>66.729929999999996</v>
      </c>
      <c r="BO590" s="14">
        <v>69.75</v>
      </c>
      <c r="BP590" s="14">
        <v>73.339420000000004</v>
      </c>
      <c r="BQ590" s="14">
        <v>77.562039999999996</v>
      </c>
      <c r="BR590" s="14">
        <v>81.138689999999997</v>
      </c>
      <c r="BS590" s="14">
        <v>83.149640000000005</v>
      </c>
      <c r="BT590" s="14">
        <v>85.680660000000003</v>
      </c>
      <c r="BU590" s="14">
        <v>86.886859999999999</v>
      </c>
      <c r="BV590" s="14">
        <v>86.810220000000001</v>
      </c>
      <c r="BW590" s="14">
        <v>86.040149999999997</v>
      </c>
      <c r="BX590" s="14">
        <v>83.395989999999998</v>
      </c>
      <c r="BY590" s="14">
        <v>80.021900000000002</v>
      </c>
      <c r="BZ590" s="14">
        <v>75.937960000000004</v>
      </c>
      <c r="CA590" s="14">
        <v>71.846720000000005</v>
      </c>
      <c r="CB590" s="14">
        <v>69.494519999999994</v>
      </c>
      <c r="CC590" s="14">
        <v>67.656940000000006</v>
      </c>
      <c r="CD590" s="14">
        <v>66.640510000000006</v>
      </c>
      <c r="CE590" s="14">
        <v>14943.2</v>
      </c>
      <c r="CF590" s="14">
        <v>14331.81</v>
      </c>
      <c r="CG590" s="14">
        <v>10893.37</v>
      </c>
      <c r="CH590" s="14">
        <v>8873.8860000000004</v>
      </c>
      <c r="CI590" s="14">
        <v>7947.1040000000003</v>
      </c>
      <c r="CJ590" s="14">
        <v>6790.2349999999997</v>
      </c>
      <c r="CK590" s="14">
        <v>6946.6850000000004</v>
      </c>
      <c r="CL590" s="14">
        <v>6052.085</v>
      </c>
      <c r="CM590" s="14">
        <v>8146.1909999999998</v>
      </c>
      <c r="CN590" s="14">
        <v>14357.35</v>
      </c>
      <c r="CO590" s="14">
        <v>23977.8</v>
      </c>
      <c r="CP590" s="14">
        <v>18705.61</v>
      </c>
      <c r="CQ590" s="14">
        <v>15276.03</v>
      </c>
      <c r="CR590" s="14">
        <v>14496.48</v>
      </c>
      <c r="CS590" s="14">
        <v>14973.1</v>
      </c>
      <c r="CT590" s="14">
        <v>17215.580000000002</v>
      </c>
      <c r="CU590" s="14">
        <v>17109.68</v>
      </c>
      <c r="CV590" s="14">
        <v>14606.7</v>
      </c>
      <c r="CW590" s="14">
        <v>16703</v>
      </c>
      <c r="CX590" s="14">
        <v>28348.98</v>
      </c>
      <c r="CY590" s="14">
        <v>35320.519999999997</v>
      </c>
      <c r="CZ590" s="14">
        <v>26554.13</v>
      </c>
      <c r="DA590" s="14">
        <v>15118.36</v>
      </c>
      <c r="DB590" s="14">
        <v>14257.94</v>
      </c>
      <c r="DC590" s="14">
        <v>12541.17</v>
      </c>
      <c r="DD590" s="14">
        <v>16</v>
      </c>
      <c r="DE590" s="14">
        <v>19</v>
      </c>
      <c r="DF590" s="27">
        <f t="shared" ca="1" si="9"/>
        <v>6618.6474999999991</v>
      </c>
      <c r="DG590" s="14">
        <v>0</v>
      </c>
      <c r="DH590" s="14"/>
      <c r="DI590" s="14"/>
      <c r="DJ590" s="14"/>
      <c r="DK590" s="14"/>
      <c r="DL590" s="14"/>
      <c r="DM590" s="14"/>
      <c r="DN590" s="14"/>
      <c r="DO590" s="14"/>
      <c r="DP590" s="14"/>
      <c r="DQ590" s="14"/>
      <c r="DR590" s="14"/>
      <c r="DS590" s="14"/>
      <c r="DT590" s="14"/>
      <c r="DU590" s="14"/>
      <c r="DV590" s="14"/>
      <c r="DW590" s="14"/>
      <c r="DX590" s="14"/>
      <c r="DY590" s="14"/>
      <c r="DZ590" s="14"/>
      <c r="EA590" s="14"/>
    </row>
    <row r="591" spans="1:131" x14ac:dyDescent="0.25">
      <c r="A591" s="14" t="s">
        <v>64</v>
      </c>
      <c r="B591" s="14" t="s">
        <v>36</v>
      </c>
      <c r="C591" s="14" t="s">
        <v>63</v>
      </c>
      <c r="D591" s="14" t="s">
        <v>63</v>
      </c>
      <c r="E591" s="14" t="s">
        <v>63</v>
      </c>
      <c r="F591" s="14" t="s">
        <v>63</v>
      </c>
      <c r="G591" s="14" t="s">
        <v>192</v>
      </c>
      <c r="H591" s="1">
        <v>42215</v>
      </c>
      <c r="I591" s="14">
        <v>26955.53</v>
      </c>
      <c r="J591" s="14">
        <v>25854.27</v>
      </c>
      <c r="K591" s="14">
        <v>25127.31</v>
      </c>
      <c r="L591" s="14">
        <v>25457.03</v>
      </c>
      <c r="M591" s="14">
        <v>26954.32</v>
      </c>
      <c r="N591" s="14">
        <v>29499.78</v>
      </c>
      <c r="O591" s="14">
        <v>34537.910000000003</v>
      </c>
      <c r="P591" s="14">
        <v>36090.26</v>
      </c>
      <c r="Q591" s="14">
        <v>38821.620000000003</v>
      </c>
      <c r="R591" s="14">
        <v>41872.46</v>
      </c>
      <c r="S591" s="14">
        <v>45999.9</v>
      </c>
      <c r="T591" s="14">
        <v>47671.21</v>
      </c>
      <c r="U591" s="14">
        <v>48896.84</v>
      </c>
      <c r="V591" s="14">
        <v>50644.13</v>
      </c>
      <c r="W591" s="14">
        <v>50788.42</v>
      </c>
      <c r="X591" s="14">
        <v>44469.84</v>
      </c>
      <c r="Y591" s="14">
        <v>44510.76</v>
      </c>
      <c r="Z591" s="14">
        <v>44060.54</v>
      </c>
      <c r="AA591" s="14">
        <v>42804.67</v>
      </c>
      <c r="AB591" s="14">
        <v>47095.21</v>
      </c>
      <c r="AC591" s="14">
        <v>46200.91</v>
      </c>
      <c r="AD591" s="14">
        <v>39479.9</v>
      </c>
      <c r="AE591" s="14">
        <v>31284.89</v>
      </c>
      <c r="AF591" s="14">
        <v>28528.36</v>
      </c>
      <c r="AG591" s="14">
        <v>43961.45</v>
      </c>
      <c r="AH591" s="14">
        <v>26844.41</v>
      </c>
      <c r="AI591" s="14">
        <v>25828.39</v>
      </c>
      <c r="AJ591" s="14">
        <v>25163.73</v>
      </c>
      <c r="AK591" s="14">
        <v>25573.32</v>
      </c>
      <c r="AL591" s="14">
        <v>27133.43</v>
      </c>
      <c r="AM591" s="14">
        <v>29705.38</v>
      </c>
      <c r="AN591" s="14">
        <v>34497.11</v>
      </c>
      <c r="AO591" s="14">
        <v>35999.870000000003</v>
      </c>
      <c r="AP591" s="14">
        <v>38480.61</v>
      </c>
      <c r="AQ591" s="14">
        <v>41431.65</v>
      </c>
      <c r="AR591" s="14">
        <v>45451.77</v>
      </c>
      <c r="AS591" s="14">
        <v>47057.61</v>
      </c>
      <c r="AT591" s="14">
        <v>48365.85</v>
      </c>
      <c r="AU591" s="14">
        <v>49751.72</v>
      </c>
      <c r="AV591" s="14">
        <v>49994.23</v>
      </c>
      <c r="AW591" s="14">
        <v>50081.19</v>
      </c>
      <c r="AX591" s="14">
        <v>50160</v>
      </c>
      <c r="AY591" s="14">
        <v>49199.29</v>
      </c>
      <c r="AZ591" s="14">
        <v>47675.86</v>
      </c>
      <c r="BA591" s="14">
        <v>46384.09</v>
      </c>
      <c r="BB591" s="14">
        <v>45641.2</v>
      </c>
      <c r="BC591" s="14">
        <v>39248.43</v>
      </c>
      <c r="BD591" s="14">
        <v>30995.3</v>
      </c>
      <c r="BE591" s="14">
        <v>28328.51</v>
      </c>
      <c r="BF591" s="14">
        <v>49266.34</v>
      </c>
      <c r="BG591" s="14">
        <v>65.741820000000004</v>
      </c>
      <c r="BH591" s="14">
        <v>65.489090000000004</v>
      </c>
      <c r="BI591" s="14">
        <v>64.445459999999997</v>
      </c>
      <c r="BJ591" s="14">
        <v>63.638179999999998</v>
      </c>
      <c r="BK591" s="14">
        <v>63.18</v>
      </c>
      <c r="BL591" s="14">
        <v>62.865459999999999</v>
      </c>
      <c r="BM591" s="14">
        <v>62.716360000000002</v>
      </c>
      <c r="BN591" s="14">
        <v>63.669089999999997</v>
      </c>
      <c r="BO591" s="14">
        <v>65.336359999999999</v>
      </c>
      <c r="BP591" s="14">
        <v>68.136359999999996</v>
      </c>
      <c r="BQ591" s="14">
        <v>71.134540000000001</v>
      </c>
      <c r="BR591" s="14">
        <v>73.7</v>
      </c>
      <c r="BS591" s="14">
        <v>76.601820000000004</v>
      </c>
      <c r="BT591" s="14">
        <v>78.758179999999996</v>
      </c>
      <c r="BU591" s="14">
        <v>79.816360000000003</v>
      </c>
      <c r="BV591" s="14">
        <v>81.041820000000001</v>
      </c>
      <c r="BW591" s="14">
        <v>81.627269999999996</v>
      </c>
      <c r="BX591" s="14">
        <v>80.467269999999999</v>
      </c>
      <c r="BY591" s="14">
        <v>77.51455</v>
      </c>
      <c r="BZ591" s="14">
        <v>73.436359999999993</v>
      </c>
      <c r="CA591" s="14">
        <v>70.005459999999999</v>
      </c>
      <c r="CB591" s="14">
        <v>67.61636</v>
      </c>
      <c r="CC591" s="14">
        <v>66.34</v>
      </c>
      <c r="CD591" s="14">
        <v>65.169089999999997</v>
      </c>
      <c r="CE591" s="14">
        <v>12020.06</v>
      </c>
      <c r="CF591" s="14">
        <v>10740.88</v>
      </c>
      <c r="CG591" s="14">
        <v>9849.1659999999993</v>
      </c>
      <c r="CH591" s="14">
        <v>8496.0529999999999</v>
      </c>
      <c r="CI591" s="14">
        <v>8261.6579999999994</v>
      </c>
      <c r="CJ591" s="14">
        <v>8731.8559999999998</v>
      </c>
      <c r="CK591" s="14">
        <v>8785.759</v>
      </c>
      <c r="CL591" s="14">
        <v>7635.4740000000002</v>
      </c>
      <c r="CM591" s="14">
        <v>8707.8220000000001</v>
      </c>
      <c r="CN591" s="14">
        <v>15654.65</v>
      </c>
      <c r="CO591" s="14">
        <v>23284.77</v>
      </c>
      <c r="CP591" s="14">
        <v>18494.080000000002</v>
      </c>
      <c r="CQ591" s="14">
        <v>18031.62</v>
      </c>
      <c r="CR591" s="14">
        <v>19545.810000000001</v>
      </c>
      <c r="CS591" s="14">
        <v>19246.71</v>
      </c>
      <c r="CT591" s="14">
        <v>19608.38</v>
      </c>
      <c r="CU591" s="14">
        <v>19132.47</v>
      </c>
      <c r="CV591" s="14">
        <v>16719.580000000002</v>
      </c>
      <c r="CW591" s="14">
        <v>18752.88</v>
      </c>
      <c r="CX591" s="14">
        <v>30391.22</v>
      </c>
      <c r="CY591" s="14">
        <v>35265.78</v>
      </c>
      <c r="CZ591" s="14">
        <v>26094.17</v>
      </c>
      <c r="DA591" s="14">
        <v>14919.44</v>
      </c>
      <c r="DB591" s="14">
        <v>14581.6</v>
      </c>
      <c r="DC591" s="14">
        <v>14031.62</v>
      </c>
      <c r="DD591" s="14">
        <v>16</v>
      </c>
      <c r="DE591" s="14">
        <v>19</v>
      </c>
      <c r="DF591" s="27">
        <f t="shared" ca="1" si="9"/>
        <v>5897.2250000000058</v>
      </c>
      <c r="DG591" s="14">
        <v>0</v>
      </c>
      <c r="DH591" s="14"/>
      <c r="DI591" s="14"/>
      <c r="DJ591" s="14"/>
      <c r="DK591" s="14"/>
      <c r="DL591" s="14"/>
      <c r="DM591" s="14"/>
      <c r="DN591" s="14"/>
      <c r="DO591" s="14"/>
      <c r="DP591" s="14"/>
      <c r="DQ591" s="14"/>
      <c r="DR591" s="14"/>
      <c r="DS591" s="14"/>
      <c r="DT591" s="14"/>
      <c r="DU591" s="14"/>
      <c r="DV591" s="14"/>
      <c r="DW591" s="14"/>
      <c r="DX591" s="14"/>
      <c r="DY591" s="14"/>
      <c r="DZ591" s="14"/>
      <c r="EA591" s="14"/>
    </row>
    <row r="592" spans="1:131" x14ac:dyDescent="0.25">
      <c r="A592" s="14" t="s">
        <v>64</v>
      </c>
      <c r="B592" s="14" t="s">
        <v>36</v>
      </c>
      <c r="C592" s="14" t="s">
        <v>63</v>
      </c>
      <c r="D592" s="14" t="s">
        <v>63</v>
      </c>
      <c r="E592" s="14" t="s">
        <v>63</v>
      </c>
      <c r="F592" s="14" t="s">
        <v>63</v>
      </c>
      <c r="G592" s="14" t="s">
        <v>192</v>
      </c>
      <c r="H592" s="1">
        <v>42233</v>
      </c>
      <c r="I592" s="14">
        <v>26050.34</v>
      </c>
      <c r="J592" s="14">
        <v>24693.72</v>
      </c>
      <c r="K592" s="14">
        <v>23887.94</v>
      </c>
      <c r="L592" s="14">
        <v>24125.33</v>
      </c>
      <c r="M592" s="14">
        <v>25666.37</v>
      </c>
      <c r="N592" s="14">
        <v>27720.22</v>
      </c>
      <c r="O592" s="14">
        <v>33269.599999999999</v>
      </c>
      <c r="P592" s="14">
        <v>35964.879999999997</v>
      </c>
      <c r="Q592" s="14">
        <v>39567.74</v>
      </c>
      <c r="R592" s="14">
        <v>43478.52</v>
      </c>
      <c r="S592" s="14">
        <v>49138.879999999997</v>
      </c>
      <c r="T592" s="14">
        <v>50508.77</v>
      </c>
      <c r="U592" s="14">
        <v>51070.2</v>
      </c>
      <c r="V592" s="14">
        <v>52659.89</v>
      </c>
      <c r="W592" s="14">
        <v>52897.58</v>
      </c>
      <c r="X592" s="14">
        <v>46447.16</v>
      </c>
      <c r="Y592" s="14">
        <v>46214.080000000002</v>
      </c>
      <c r="Z592" s="14">
        <v>45541.760000000002</v>
      </c>
      <c r="AA592" s="14">
        <v>44415.22</v>
      </c>
      <c r="AB592" s="14">
        <v>48727.7</v>
      </c>
      <c r="AC592" s="14">
        <v>46566.47</v>
      </c>
      <c r="AD592" s="14">
        <v>39799.339999999997</v>
      </c>
      <c r="AE592" s="14">
        <v>32239.71</v>
      </c>
      <c r="AF592" s="14">
        <v>29385.06</v>
      </c>
      <c r="AG592" s="14">
        <v>45654.559999999998</v>
      </c>
      <c r="AH592" s="14">
        <v>25793.39</v>
      </c>
      <c r="AI592" s="14">
        <v>24426.25</v>
      </c>
      <c r="AJ592" s="14">
        <v>24179.3</v>
      </c>
      <c r="AK592" s="14">
        <v>24025.72</v>
      </c>
      <c r="AL592" s="14">
        <v>25782.21</v>
      </c>
      <c r="AM592" s="14">
        <v>27828.45</v>
      </c>
      <c r="AN592" s="14">
        <v>33352.79</v>
      </c>
      <c r="AO592" s="14">
        <v>35822.769999999997</v>
      </c>
      <c r="AP592" s="14">
        <v>39173.410000000003</v>
      </c>
      <c r="AQ592" s="14">
        <v>43061.69</v>
      </c>
      <c r="AR592" s="14">
        <v>48456.19</v>
      </c>
      <c r="AS592" s="14">
        <v>50003.82</v>
      </c>
      <c r="AT592" s="14">
        <v>50724.78</v>
      </c>
      <c r="AU592" s="14">
        <v>52126.07</v>
      </c>
      <c r="AV592" s="14">
        <v>52782.83</v>
      </c>
      <c r="AW592" s="14">
        <v>52796.76</v>
      </c>
      <c r="AX592" s="14">
        <v>52206.879999999997</v>
      </c>
      <c r="AY592" s="14">
        <v>51182.17</v>
      </c>
      <c r="AZ592" s="14">
        <v>49433</v>
      </c>
      <c r="BA592" s="14">
        <v>48426.84</v>
      </c>
      <c r="BB592" s="14">
        <v>46424.49</v>
      </c>
      <c r="BC592" s="14">
        <v>39733.980000000003</v>
      </c>
      <c r="BD592" s="14">
        <v>32169.45</v>
      </c>
      <c r="BE592" s="14">
        <v>29394.46</v>
      </c>
      <c r="BF592" s="14">
        <v>51365.440000000002</v>
      </c>
      <c r="BG592" s="14">
        <v>73.488190000000003</v>
      </c>
      <c r="BH592" s="14">
        <v>72.190950000000001</v>
      </c>
      <c r="BI592" s="14">
        <v>70.663380000000004</v>
      </c>
      <c r="BJ592" s="14">
        <v>68.824809999999999</v>
      </c>
      <c r="BK592" s="14">
        <v>66.789370000000005</v>
      </c>
      <c r="BL592" s="14">
        <v>65.537400000000005</v>
      </c>
      <c r="BM592" s="14">
        <v>65.055109999999999</v>
      </c>
      <c r="BN592" s="14">
        <v>66.563000000000002</v>
      </c>
      <c r="BO592" s="14">
        <v>70.411420000000007</v>
      </c>
      <c r="BP592" s="14">
        <v>73.864170000000001</v>
      </c>
      <c r="BQ592" s="14">
        <v>77.269679999999994</v>
      </c>
      <c r="BR592" s="14">
        <v>79.858270000000005</v>
      </c>
      <c r="BS592" s="14">
        <v>82.708659999999995</v>
      </c>
      <c r="BT592" s="14">
        <v>85.175190000000001</v>
      </c>
      <c r="BU592" s="14">
        <v>86.740160000000003</v>
      </c>
      <c r="BV592" s="14">
        <v>87.285430000000005</v>
      </c>
      <c r="BW592" s="14">
        <v>86.407480000000007</v>
      </c>
      <c r="BX592" s="14">
        <v>84.070869999999999</v>
      </c>
      <c r="BY592" s="14">
        <v>80.372050000000002</v>
      </c>
      <c r="BZ592" s="14">
        <v>75.608270000000005</v>
      </c>
      <c r="CA592" s="14">
        <v>70.944890000000001</v>
      </c>
      <c r="CB592" s="14">
        <v>68.171260000000004</v>
      </c>
      <c r="CC592" s="14">
        <v>66.047240000000002</v>
      </c>
      <c r="CD592" s="14">
        <v>64.74803</v>
      </c>
      <c r="CE592" s="14">
        <v>33007.339999999997</v>
      </c>
      <c r="CF592" s="14">
        <v>50307.68</v>
      </c>
      <c r="CG592" s="14">
        <v>32482.5</v>
      </c>
      <c r="CH592" s="14">
        <v>25607.05</v>
      </c>
      <c r="CI592" s="14">
        <v>15773.75</v>
      </c>
      <c r="CJ592" s="14">
        <v>8034.52</v>
      </c>
      <c r="CK592" s="14">
        <v>8401.0889999999999</v>
      </c>
      <c r="CL592" s="14">
        <v>7436.8329999999996</v>
      </c>
      <c r="CM592" s="14">
        <v>13457.55</v>
      </c>
      <c r="CN592" s="14">
        <v>17895.580000000002</v>
      </c>
      <c r="CO592" s="14">
        <v>24310.47</v>
      </c>
      <c r="CP592" s="14">
        <v>21375.79</v>
      </c>
      <c r="CQ592" s="14">
        <v>20803.78</v>
      </c>
      <c r="CR592" s="14">
        <v>23466.47</v>
      </c>
      <c r="CS592" s="14">
        <v>23297.54</v>
      </c>
      <c r="CT592" s="14">
        <v>23933.43</v>
      </c>
      <c r="CU592" s="14">
        <v>22253.29</v>
      </c>
      <c r="CV592" s="14">
        <v>19352.759999999998</v>
      </c>
      <c r="CW592" s="14">
        <v>21794.2</v>
      </c>
      <c r="CX592" s="14">
        <v>32920.78</v>
      </c>
      <c r="CY592" s="14">
        <v>47776.01</v>
      </c>
      <c r="CZ592" s="14">
        <v>38025.089999999997</v>
      </c>
      <c r="DA592" s="14">
        <v>19408.39</v>
      </c>
      <c r="DB592" s="14">
        <v>17930.04</v>
      </c>
      <c r="DC592" s="14">
        <v>16302.2</v>
      </c>
      <c r="DD592" s="14">
        <v>16</v>
      </c>
      <c r="DE592" s="14">
        <v>19</v>
      </c>
      <c r="DF592" s="27">
        <f t="shared" ca="1" si="9"/>
        <v>6587.6050000000032</v>
      </c>
      <c r="DG592" s="14">
        <v>0</v>
      </c>
      <c r="DH592" s="14"/>
      <c r="DI592" s="14"/>
      <c r="DJ592" s="14"/>
      <c r="DK592" s="14"/>
      <c r="DL592" s="14"/>
      <c r="DM592" s="14"/>
      <c r="DN592" s="14"/>
      <c r="DO592" s="14"/>
      <c r="DP592" s="14"/>
      <c r="DQ592" s="14"/>
      <c r="DR592" s="14"/>
      <c r="DS592" s="14"/>
      <c r="DT592" s="14"/>
      <c r="DU592" s="14"/>
      <c r="DV592" s="14"/>
      <c r="DW592" s="14"/>
      <c r="DX592" s="14"/>
      <c r="DY592" s="14"/>
      <c r="DZ592" s="14"/>
      <c r="EA592" s="14"/>
    </row>
    <row r="593" spans="1:131" x14ac:dyDescent="0.25">
      <c r="A593" s="14" t="s">
        <v>64</v>
      </c>
      <c r="B593" s="14" t="s">
        <v>36</v>
      </c>
      <c r="C593" s="14" t="s">
        <v>63</v>
      </c>
      <c r="D593" s="14" t="s">
        <v>63</v>
      </c>
      <c r="E593" s="14" t="s">
        <v>63</v>
      </c>
      <c r="F593" s="14" t="s">
        <v>63</v>
      </c>
      <c r="G593" s="14" t="s">
        <v>192</v>
      </c>
      <c r="H593" s="1">
        <v>42234</v>
      </c>
      <c r="I593" s="14">
        <v>27532.58</v>
      </c>
      <c r="J593" s="14">
        <v>26330.89</v>
      </c>
      <c r="K593" s="14">
        <v>25717.82</v>
      </c>
      <c r="L593" s="14">
        <v>25909.65</v>
      </c>
      <c r="M593" s="14">
        <v>27393.8</v>
      </c>
      <c r="N593" s="14">
        <v>29658.07</v>
      </c>
      <c r="O593" s="14">
        <v>34795.870000000003</v>
      </c>
      <c r="P593" s="14">
        <v>36195.33</v>
      </c>
      <c r="Q593" s="14">
        <v>39351.22</v>
      </c>
      <c r="R593" s="14">
        <v>42789.68</v>
      </c>
      <c r="S593" s="14">
        <v>48223.839999999997</v>
      </c>
      <c r="T593" s="14">
        <v>49627.31</v>
      </c>
      <c r="U593" s="14">
        <v>50712.06</v>
      </c>
      <c r="V593" s="14">
        <v>52499.39</v>
      </c>
      <c r="W593" s="14">
        <v>52500.37</v>
      </c>
      <c r="X593" s="14">
        <v>46229.4</v>
      </c>
      <c r="Y593" s="14">
        <v>46546.29</v>
      </c>
      <c r="Z593" s="14">
        <v>45975.6</v>
      </c>
      <c r="AA593" s="14">
        <v>44681.36</v>
      </c>
      <c r="AB593" s="14">
        <v>49241.18</v>
      </c>
      <c r="AC593" s="14">
        <v>47260.37</v>
      </c>
      <c r="AD593" s="14">
        <v>40439.699999999997</v>
      </c>
      <c r="AE593" s="14">
        <v>32847.83</v>
      </c>
      <c r="AF593" s="14">
        <v>30120.17</v>
      </c>
      <c r="AG593" s="14">
        <v>45858.16</v>
      </c>
      <c r="AH593" s="14">
        <v>27447.599999999999</v>
      </c>
      <c r="AI593" s="14">
        <v>26378.53</v>
      </c>
      <c r="AJ593" s="14">
        <v>25760.63</v>
      </c>
      <c r="AK593" s="14">
        <v>25983.06</v>
      </c>
      <c r="AL593" s="14">
        <v>27558.83</v>
      </c>
      <c r="AM593" s="14">
        <v>29845.599999999999</v>
      </c>
      <c r="AN593" s="14">
        <v>34818.769999999997</v>
      </c>
      <c r="AO593" s="14">
        <v>36170.21</v>
      </c>
      <c r="AP593" s="14">
        <v>39024.589999999997</v>
      </c>
      <c r="AQ593" s="14">
        <v>42198.89</v>
      </c>
      <c r="AR593" s="14">
        <v>47296.72</v>
      </c>
      <c r="AS593" s="14">
        <v>48575.67</v>
      </c>
      <c r="AT593" s="14">
        <v>49774.84</v>
      </c>
      <c r="AU593" s="14">
        <v>51108.480000000003</v>
      </c>
      <c r="AV593" s="14">
        <v>51264.34</v>
      </c>
      <c r="AW593" s="14">
        <v>51319.29</v>
      </c>
      <c r="AX593" s="14">
        <v>51659.02</v>
      </c>
      <c r="AY593" s="14">
        <v>50497.760000000002</v>
      </c>
      <c r="AZ593" s="14">
        <v>49084.83</v>
      </c>
      <c r="BA593" s="14">
        <v>48206.5</v>
      </c>
      <c r="BB593" s="14">
        <v>46519.09</v>
      </c>
      <c r="BC593" s="14">
        <v>40133.519999999997</v>
      </c>
      <c r="BD593" s="14">
        <v>32601.439999999999</v>
      </c>
      <c r="BE593" s="14">
        <v>29921.78</v>
      </c>
      <c r="BF593" s="14">
        <v>50632.4</v>
      </c>
      <c r="BG593" s="14">
        <v>63.487079999999999</v>
      </c>
      <c r="BH593" s="14">
        <v>62.70111</v>
      </c>
      <c r="BI593" s="14">
        <v>62.809959999999997</v>
      </c>
      <c r="BJ593" s="14">
        <v>62.350549999999998</v>
      </c>
      <c r="BK593" s="14">
        <v>61.806269999999998</v>
      </c>
      <c r="BL593" s="14">
        <v>61.265680000000003</v>
      </c>
      <c r="BM593" s="14">
        <v>61.121769999999998</v>
      </c>
      <c r="BN593" s="14">
        <v>61.721400000000003</v>
      </c>
      <c r="BO593" s="14">
        <v>63.494459999999997</v>
      </c>
      <c r="BP593" s="14">
        <v>66.695570000000004</v>
      </c>
      <c r="BQ593" s="14">
        <v>70.051659999999998</v>
      </c>
      <c r="BR593" s="14">
        <v>72.706639999999993</v>
      </c>
      <c r="BS593" s="14">
        <v>75.094089999999994</v>
      </c>
      <c r="BT593" s="14">
        <v>77.431730000000002</v>
      </c>
      <c r="BU593" s="14">
        <v>78.498149999999995</v>
      </c>
      <c r="BV593" s="14">
        <v>78.584869999999995</v>
      </c>
      <c r="BW593" s="14">
        <v>77.763840000000002</v>
      </c>
      <c r="BX593" s="14">
        <v>76.612549999999999</v>
      </c>
      <c r="BY593" s="14">
        <v>74.016599999999997</v>
      </c>
      <c r="BZ593" s="14">
        <v>70.140219999999999</v>
      </c>
      <c r="CA593" s="14">
        <v>66.583020000000005</v>
      </c>
      <c r="CB593" s="14">
        <v>64.970479999999995</v>
      </c>
      <c r="CC593" s="14">
        <v>63.987079999999999</v>
      </c>
      <c r="CD593" s="14">
        <v>63.503689999999999</v>
      </c>
      <c r="CE593" s="14">
        <v>18826.189999999999</v>
      </c>
      <c r="CF593" s="14">
        <v>16683.09</v>
      </c>
      <c r="CG593" s="14">
        <v>15291.18</v>
      </c>
      <c r="CH593" s="14">
        <v>13077.99</v>
      </c>
      <c r="CI593" s="14">
        <v>12424.45</v>
      </c>
      <c r="CJ593" s="14">
        <v>13209.48</v>
      </c>
      <c r="CK593" s="14">
        <v>14192.94</v>
      </c>
      <c r="CL593" s="14">
        <v>11407.58</v>
      </c>
      <c r="CM593" s="14">
        <v>14301.7</v>
      </c>
      <c r="CN593" s="14">
        <v>25697.11</v>
      </c>
      <c r="CO593" s="14">
        <v>36480.92</v>
      </c>
      <c r="CP593" s="14">
        <v>31693.74</v>
      </c>
      <c r="CQ593" s="14">
        <v>31024.61</v>
      </c>
      <c r="CR593" s="14">
        <v>33995.83</v>
      </c>
      <c r="CS593" s="14">
        <v>35700.879999999997</v>
      </c>
      <c r="CT593" s="14">
        <v>36705.050000000003</v>
      </c>
      <c r="CU593" s="14">
        <v>33705.72</v>
      </c>
      <c r="CV593" s="14">
        <v>29844.71</v>
      </c>
      <c r="CW593" s="14">
        <v>32114.57</v>
      </c>
      <c r="CX593" s="14">
        <v>48330.2</v>
      </c>
      <c r="CY593" s="14">
        <v>55915</v>
      </c>
      <c r="CZ593" s="14">
        <v>40801.11</v>
      </c>
      <c r="DA593" s="14">
        <v>24799.15</v>
      </c>
      <c r="DB593" s="14">
        <v>23882.79</v>
      </c>
      <c r="DC593" s="14">
        <v>25186.3</v>
      </c>
      <c r="DD593" s="14">
        <v>16</v>
      </c>
      <c r="DE593" s="14">
        <v>19</v>
      </c>
      <c r="DF593" s="27">
        <f t="shared" ca="1" si="9"/>
        <v>5326.9399999999951</v>
      </c>
      <c r="DG593" s="14">
        <v>0</v>
      </c>
      <c r="DH593" s="14"/>
      <c r="DI593" s="14"/>
      <c r="DJ593" s="14"/>
      <c r="DK593" s="14"/>
      <c r="DL593" s="14"/>
      <c r="DM593" s="14"/>
      <c r="DN593" s="14"/>
      <c r="DO593" s="14"/>
      <c r="DP593" s="14"/>
      <c r="DQ593" s="14"/>
      <c r="DR593" s="14"/>
      <c r="DS593" s="14"/>
      <c r="DT593" s="14"/>
      <c r="DU593" s="14"/>
      <c r="DV593" s="14"/>
      <c r="DW593" s="14"/>
      <c r="DX593" s="14"/>
      <c r="DY593" s="14"/>
      <c r="DZ593" s="14"/>
      <c r="EA593" s="14"/>
    </row>
    <row r="594" spans="1:131" x14ac:dyDescent="0.25">
      <c r="A594" s="14" t="s">
        <v>64</v>
      </c>
      <c r="B594" s="14" t="s">
        <v>36</v>
      </c>
      <c r="C594" s="14" t="s">
        <v>63</v>
      </c>
      <c r="D594" s="14" t="s">
        <v>63</v>
      </c>
      <c r="E594" s="14" t="s">
        <v>63</v>
      </c>
      <c r="F594" s="14" t="s">
        <v>63</v>
      </c>
      <c r="G594" s="14" t="s">
        <v>192</v>
      </c>
      <c r="H594" s="1">
        <v>42242</v>
      </c>
      <c r="I594" s="14">
        <v>26842.98</v>
      </c>
      <c r="J594" s="14">
        <v>25470.13</v>
      </c>
      <c r="K594" s="14">
        <v>24806.080000000002</v>
      </c>
      <c r="L594" s="14">
        <v>25005.439999999999</v>
      </c>
      <c r="M594" s="14">
        <v>26246.33</v>
      </c>
      <c r="N594" s="14">
        <v>28655.360000000001</v>
      </c>
      <c r="O594" s="14">
        <v>34072.370000000003</v>
      </c>
      <c r="P594" s="14">
        <v>34679.49</v>
      </c>
      <c r="Q594" s="14">
        <v>37380.99</v>
      </c>
      <c r="R594" s="14">
        <v>40900.29</v>
      </c>
      <c r="S594" s="14">
        <v>46436.46</v>
      </c>
      <c r="T594" s="14">
        <v>48258.32</v>
      </c>
      <c r="U594" s="14">
        <v>49074.11</v>
      </c>
      <c r="V594" s="14">
        <v>51239.11</v>
      </c>
      <c r="W594" s="14">
        <v>51422.7</v>
      </c>
      <c r="X594" s="14">
        <v>44927.02</v>
      </c>
      <c r="Y594" s="14">
        <v>44786.3</v>
      </c>
      <c r="Z594" s="14">
        <v>44369.82</v>
      </c>
      <c r="AA594" s="14">
        <v>43134.76</v>
      </c>
      <c r="AB594" s="14">
        <v>47947</v>
      </c>
      <c r="AC594" s="14">
        <v>47026.559999999998</v>
      </c>
      <c r="AD594" s="14">
        <v>40077.32</v>
      </c>
      <c r="AE594" s="14">
        <v>32231.27</v>
      </c>
      <c r="AF594" s="14">
        <v>29177.02</v>
      </c>
      <c r="AG594" s="14">
        <v>44304.47</v>
      </c>
      <c r="AH594" s="14">
        <v>26748.77</v>
      </c>
      <c r="AI594" s="14">
        <v>25493</v>
      </c>
      <c r="AJ594" s="14">
        <v>24840.62</v>
      </c>
      <c r="AK594" s="14">
        <v>25045.77</v>
      </c>
      <c r="AL594" s="14">
        <v>26400.65</v>
      </c>
      <c r="AM594" s="14">
        <v>28845.81</v>
      </c>
      <c r="AN594" s="14">
        <v>34124.769999999997</v>
      </c>
      <c r="AO594" s="14">
        <v>34555.75</v>
      </c>
      <c r="AP594" s="14">
        <v>36997.56</v>
      </c>
      <c r="AQ594" s="14">
        <v>40470.32</v>
      </c>
      <c r="AR594" s="14">
        <v>45809.91</v>
      </c>
      <c r="AS594" s="14">
        <v>47572.83</v>
      </c>
      <c r="AT594" s="14">
        <v>48321.54</v>
      </c>
      <c r="AU594" s="14">
        <v>50110.46</v>
      </c>
      <c r="AV594" s="14">
        <v>50633.59</v>
      </c>
      <c r="AW594" s="14">
        <v>50868.1</v>
      </c>
      <c r="AX594" s="14">
        <v>50262.720000000001</v>
      </c>
      <c r="AY594" s="14">
        <v>49333.97</v>
      </c>
      <c r="AZ594" s="14">
        <v>47729.120000000003</v>
      </c>
      <c r="BA594" s="14">
        <v>46950.11</v>
      </c>
      <c r="BB594" s="14">
        <v>46317.89</v>
      </c>
      <c r="BC594" s="14">
        <v>39768.730000000003</v>
      </c>
      <c r="BD594" s="14">
        <v>32010.39</v>
      </c>
      <c r="BE594" s="14">
        <v>29051.98</v>
      </c>
      <c r="BF594" s="14">
        <v>49429.599999999999</v>
      </c>
      <c r="BG594" s="14">
        <v>61.956600000000002</v>
      </c>
      <c r="BH594" s="14">
        <v>61.369810000000001</v>
      </c>
      <c r="BI594" s="14">
        <v>61.281129999999997</v>
      </c>
      <c r="BJ594" s="14">
        <v>60.890569999999997</v>
      </c>
      <c r="BK594" s="14">
        <v>60.464149999999997</v>
      </c>
      <c r="BL594" s="14">
        <v>60.3</v>
      </c>
      <c r="BM594" s="14">
        <v>60.411320000000003</v>
      </c>
      <c r="BN594" s="14">
        <v>61.290570000000002</v>
      </c>
      <c r="BO594" s="14">
        <v>63.918869999999998</v>
      </c>
      <c r="BP594" s="14">
        <v>67.179239999999993</v>
      </c>
      <c r="BQ594" s="14">
        <v>70.398110000000003</v>
      </c>
      <c r="BR594" s="14">
        <v>73.362269999999995</v>
      </c>
      <c r="BS594" s="14">
        <v>77.05283</v>
      </c>
      <c r="BT594" s="14">
        <v>80.832080000000005</v>
      </c>
      <c r="BU594" s="14">
        <v>83.309430000000006</v>
      </c>
      <c r="BV594" s="14">
        <v>84.101889999999997</v>
      </c>
      <c r="BW594" s="14">
        <v>82.722639999999998</v>
      </c>
      <c r="BX594" s="14">
        <v>81.630189999999999</v>
      </c>
      <c r="BY594" s="14">
        <v>79.647170000000003</v>
      </c>
      <c r="BZ594" s="14">
        <v>76.020750000000007</v>
      </c>
      <c r="CA594" s="14">
        <v>72.264150000000001</v>
      </c>
      <c r="CB594" s="14">
        <v>70.639629999999997</v>
      </c>
      <c r="CC594" s="14">
        <v>69.233959999999996</v>
      </c>
      <c r="CD594" s="14">
        <v>68.743390000000005</v>
      </c>
      <c r="CE594" s="14">
        <v>12286.51</v>
      </c>
      <c r="CF594" s="14">
        <v>10772.32</v>
      </c>
      <c r="CG594" s="14">
        <v>9778.4989999999998</v>
      </c>
      <c r="CH594" s="14">
        <v>8263.5820000000003</v>
      </c>
      <c r="CI594" s="14">
        <v>8240.0840000000007</v>
      </c>
      <c r="CJ594" s="14">
        <v>8808.2690000000002</v>
      </c>
      <c r="CK594" s="14">
        <v>8885.0300000000007</v>
      </c>
      <c r="CL594" s="14">
        <v>7312.9920000000002</v>
      </c>
      <c r="CM594" s="14">
        <v>8963.2060000000001</v>
      </c>
      <c r="CN594" s="14">
        <v>17280.330000000002</v>
      </c>
      <c r="CO594" s="14">
        <v>25443.77</v>
      </c>
      <c r="CP594" s="14">
        <v>21501.54</v>
      </c>
      <c r="CQ594" s="14">
        <v>21074.15</v>
      </c>
      <c r="CR594" s="14">
        <v>21868.61</v>
      </c>
      <c r="CS594" s="14">
        <v>23244.720000000001</v>
      </c>
      <c r="CT594" s="14">
        <v>24881.98</v>
      </c>
      <c r="CU594" s="14">
        <v>22898.32</v>
      </c>
      <c r="CV594" s="14">
        <v>19812</v>
      </c>
      <c r="CW594" s="14">
        <v>22462.07</v>
      </c>
      <c r="CX594" s="14">
        <v>33688.61</v>
      </c>
      <c r="CY594" s="14">
        <v>40948.239999999998</v>
      </c>
      <c r="CZ594" s="14">
        <v>28427.59</v>
      </c>
      <c r="DA594" s="14">
        <v>16864.16</v>
      </c>
      <c r="DB594" s="14">
        <v>16065.39</v>
      </c>
      <c r="DC594" s="14">
        <v>17185.68</v>
      </c>
      <c r="DD594" s="14">
        <v>16</v>
      </c>
      <c r="DE594" s="14">
        <v>19</v>
      </c>
      <c r="DF594" s="27">
        <f t="shared" ca="1" si="9"/>
        <v>5970.1199999999953</v>
      </c>
      <c r="DG594" s="14">
        <v>0</v>
      </c>
      <c r="DH594" s="14"/>
      <c r="DI594" s="14"/>
      <c r="DJ594" s="14"/>
      <c r="DK594" s="14"/>
      <c r="DL594" s="14"/>
      <c r="DM594" s="14"/>
      <c r="DN594" s="14"/>
      <c r="DO594" s="14"/>
      <c r="DP594" s="14"/>
      <c r="DQ594" s="14"/>
      <c r="DR594" s="14"/>
      <c r="DS594" s="14"/>
      <c r="DT594" s="14"/>
      <c r="DU594" s="14"/>
      <c r="DV594" s="14"/>
      <c r="DW594" s="14"/>
      <c r="DX594" s="14"/>
      <c r="DY594" s="14"/>
      <c r="DZ594" s="14"/>
      <c r="EA594" s="14"/>
    </row>
    <row r="595" spans="1:131" x14ac:dyDescent="0.25">
      <c r="A595" s="14" t="s">
        <v>64</v>
      </c>
      <c r="B595" s="14" t="s">
        <v>36</v>
      </c>
      <c r="C595" s="14" t="s">
        <v>63</v>
      </c>
      <c r="D595" s="14" t="s">
        <v>63</v>
      </c>
      <c r="E595" s="14" t="s">
        <v>63</v>
      </c>
      <c r="F595" s="14" t="s">
        <v>63</v>
      </c>
      <c r="G595" s="14" t="s">
        <v>192</v>
      </c>
      <c r="H595" s="1">
        <v>42243</v>
      </c>
      <c r="I595" s="14">
        <v>26878.46</v>
      </c>
      <c r="J595" s="14">
        <v>25653.06</v>
      </c>
      <c r="K595" s="14">
        <v>24867.29</v>
      </c>
      <c r="L595" s="14">
        <v>25075.77</v>
      </c>
      <c r="M595" s="14">
        <v>26194.46</v>
      </c>
      <c r="N595" s="14">
        <v>28432.16</v>
      </c>
      <c r="O595" s="14">
        <v>34121.660000000003</v>
      </c>
      <c r="P595" s="14">
        <v>35504.400000000001</v>
      </c>
      <c r="Q595" s="14">
        <v>38736.239999999998</v>
      </c>
      <c r="R595" s="14">
        <v>42414.3</v>
      </c>
      <c r="S595" s="14">
        <v>48497.97</v>
      </c>
      <c r="T595" s="14">
        <v>50561.02</v>
      </c>
      <c r="U595" s="14">
        <v>51804.23</v>
      </c>
      <c r="V595" s="14">
        <v>53207.31</v>
      </c>
      <c r="W595" s="14">
        <v>53515.360000000001</v>
      </c>
      <c r="X595" s="14">
        <v>46236.61</v>
      </c>
      <c r="Y595" s="14">
        <v>46388</v>
      </c>
      <c r="Z595" s="14">
        <v>45895.63</v>
      </c>
      <c r="AA595" s="14">
        <v>45266.62</v>
      </c>
      <c r="AB595" s="14">
        <v>49422.27</v>
      </c>
      <c r="AC595" s="14">
        <v>47981.39</v>
      </c>
      <c r="AD595" s="14">
        <v>41134.14</v>
      </c>
      <c r="AE595" s="14">
        <v>32890.21</v>
      </c>
      <c r="AF595" s="14">
        <v>29904.28</v>
      </c>
      <c r="AG595" s="14">
        <v>45946.720000000001</v>
      </c>
      <c r="AH595" s="14">
        <v>26813.919999999998</v>
      </c>
      <c r="AI595" s="14">
        <v>25658.93</v>
      </c>
      <c r="AJ595" s="14">
        <v>24878.45</v>
      </c>
      <c r="AK595" s="14">
        <v>25127.3</v>
      </c>
      <c r="AL595" s="14">
        <v>26372.94</v>
      </c>
      <c r="AM595" s="14">
        <v>28636.26</v>
      </c>
      <c r="AN595" s="14">
        <v>34238.22</v>
      </c>
      <c r="AO595" s="14">
        <v>35320.74</v>
      </c>
      <c r="AP595" s="14">
        <v>38181.96</v>
      </c>
      <c r="AQ595" s="14">
        <v>41920.28</v>
      </c>
      <c r="AR595" s="14">
        <v>47951.37</v>
      </c>
      <c r="AS595" s="14">
        <v>49842.21</v>
      </c>
      <c r="AT595" s="14">
        <v>51259.48</v>
      </c>
      <c r="AU595" s="14">
        <v>52560.23</v>
      </c>
      <c r="AV595" s="14">
        <v>53384.53</v>
      </c>
      <c r="AW595" s="14">
        <v>53136.78</v>
      </c>
      <c r="AX595" s="14">
        <v>52828.37</v>
      </c>
      <c r="AY595" s="14">
        <v>51731.55</v>
      </c>
      <c r="AZ595" s="14">
        <v>50296.59</v>
      </c>
      <c r="BA595" s="14">
        <v>49033.99</v>
      </c>
      <c r="BB595" s="14">
        <v>47616.24</v>
      </c>
      <c r="BC595" s="14">
        <v>41032.839999999997</v>
      </c>
      <c r="BD595" s="14">
        <v>32908.03</v>
      </c>
      <c r="BE595" s="14">
        <v>30103.77</v>
      </c>
      <c r="BF595" s="14">
        <v>51966.1</v>
      </c>
      <c r="BG595" s="14">
        <v>67.898859999999999</v>
      </c>
      <c r="BH595" s="14">
        <v>66.803439999999995</v>
      </c>
      <c r="BI595" s="14">
        <v>66.192750000000004</v>
      </c>
      <c r="BJ595" s="14">
        <v>65.253810000000001</v>
      </c>
      <c r="BK595" s="14">
        <v>64.887410000000003</v>
      </c>
      <c r="BL595" s="14">
        <v>64.181299999999993</v>
      </c>
      <c r="BM595" s="14">
        <v>63.763359999999999</v>
      </c>
      <c r="BN595" s="14">
        <v>66.019080000000002</v>
      </c>
      <c r="BO595" s="14">
        <v>69.633589999999998</v>
      </c>
      <c r="BP595" s="14">
        <v>73.143129999999999</v>
      </c>
      <c r="BQ595" s="14">
        <v>77.093509999999995</v>
      </c>
      <c r="BR595" s="14">
        <v>80.893129999999999</v>
      </c>
      <c r="BS595" s="14">
        <v>84.206109999999995</v>
      </c>
      <c r="BT595" s="14">
        <v>87.164119999999997</v>
      </c>
      <c r="BU595" s="14">
        <v>89.587779999999995</v>
      </c>
      <c r="BV595" s="14">
        <v>89.318700000000007</v>
      </c>
      <c r="BW595" s="14">
        <v>87.215649999999997</v>
      </c>
      <c r="BX595" s="14">
        <v>84.339690000000004</v>
      </c>
      <c r="BY595" s="14">
        <v>81.337779999999995</v>
      </c>
      <c r="BZ595" s="14">
        <v>78.024810000000002</v>
      </c>
      <c r="CA595" s="14">
        <v>75.278630000000007</v>
      </c>
      <c r="CB595" s="14">
        <v>74.185109999999995</v>
      </c>
      <c r="CC595" s="14">
        <v>73.196560000000005</v>
      </c>
      <c r="CD595" s="14">
        <v>72.333969999999994</v>
      </c>
      <c r="CE595" s="14">
        <v>12565.18</v>
      </c>
      <c r="CF595" s="14">
        <v>10932.73</v>
      </c>
      <c r="CG595" s="14">
        <v>9669.8289999999997</v>
      </c>
      <c r="CH595" s="14">
        <v>8065.75</v>
      </c>
      <c r="CI595" s="14">
        <v>7608.92</v>
      </c>
      <c r="CJ595" s="14">
        <v>7886.59</v>
      </c>
      <c r="CK595" s="14">
        <v>7881.3059999999996</v>
      </c>
      <c r="CL595" s="14">
        <v>8393.9570000000003</v>
      </c>
      <c r="CM595" s="14">
        <v>10973.64</v>
      </c>
      <c r="CN595" s="14">
        <v>19002.759999999998</v>
      </c>
      <c r="CO595" s="14">
        <v>27363.48</v>
      </c>
      <c r="CP595" s="14">
        <v>22842.83</v>
      </c>
      <c r="CQ595" s="14">
        <v>21172.46</v>
      </c>
      <c r="CR595" s="14">
        <v>22033.37</v>
      </c>
      <c r="CS595" s="14">
        <v>21741.98</v>
      </c>
      <c r="CT595" s="14">
        <v>22868.01</v>
      </c>
      <c r="CU595" s="14">
        <v>21990.74</v>
      </c>
      <c r="CV595" s="14">
        <v>19294.54</v>
      </c>
      <c r="CW595" s="14">
        <v>21688.79</v>
      </c>
      <c r="CX595" s="14">
        <v>36310.19</v>
      </c>
      <c r="CY595" s="14">
        <v>44740.57</v>
      </c>
      <c r="CZ595" s="14">
        <v>37405.74</v>
      </c>
      <c r="DA595" s="14">
        <v>20158.62</v>
      </c>
      <c r="DB595" s="14">
        <v>19438.990000000002</v>
      </c>
      <c r="DC595" s="14">
        <v>17539.32</v>
      </c>
      <c r="DD595" s="14">
        <v>16</v>
      </c>
      <c r="DE595" s="14">
        <v>19</v>
      </c>
      <c r="DF595" s="27">
        <f t="shared" ca="1" si="9"/>
        <v>6823.5924999999988</v>
      </c>
      <c r="DG595" s="14">
        <v>0</v>
      </c>
      <c r="DH595" s="14"/>
      <c r="DI595" s="14"/>
      <c r="DJ595" s="14"/>
      <c r="DK595" s="14"/>
      <c r="DL595" s="14"/>
      <c r="DM595" s="14"/>
      <c r="DN595" s="14"/>
      <c r="DO595" s="14"/>
      <c r="DP595" s="14"/>
      <c r="DQ595" s="14"/>
      <c r="DR595" s="14"/>
      <c r="DS595" s="14"/>
      <c r="DT595" s="14"/>
      <c r="DU595" s="14"/>
      <c r="DV595" s="14"/>
      <c r="DW595" s="14"/>
      <c r="DX595" s="14"/>
      <c r="DY595" s="14"/>
      <c r="DZ595" s="14"/>
      <c r="EA595" s="14"/>
    </row>
    <row r="596" spans="1:131" x14ac:dyDescent="0.25">
      <c r="A596" s="14" t="s">
        <v>64</v>
      </c>
      <c r="B596" s="14" t="s">
        <v>36</v>
      </c>
      <c r="C596" s="14" t="s">
        <v>63</v>
      </c>
      <c r="D596" s="14" t="s">
        <v>63</v>
      </c>
      <c r="E596" s="14" t="s">
        <v>63</v>
      </c>
      <c r="F596" s="14" t="s">
        <v>63</v>
      </c>
      <c r="G596" s="14" t="s">
        <v>192</v>
      </c>
      <c r="H596" s="1">
        <v>42256</v>
      </c>
      <c r="I596" s="14">
        <v>27917.69</v>
      </c>
      <c r="J596" s="14">
        <v>26530.16</v>
      </c>
      <c r="K596" s="14">
        <v>25627.14</v>
      </c>
      <c r="L596" s="14">
        <v>25646.28</v>
      </c>
      <c r="M596" s="14">
        <v>27204.21</v>
      </c>
      <c r="N596" s="14">
        <v>29102.44</v>
      </c>
      <c r="O596" s="14">
        <v>35384.21</v>
      </c>
      <c r="P596" s="14">
        <v>36771.97</v>
      </c>
      <c r="Q596" s="14">
        <v>40565.93</v>
      </c>
      <c r="R596" s="14">
        <v>45137.77</v>
      </c>
      <c r="S596" s="14">
        <v>51429.48</v>
      </c>
      <c r="T596" s="14">
        <v>53988.38</v>
      </c>
      <c r="U596" s="14">
        <v>54910.1</v>
      </c>
      <c r="V596" s="14">
        <v>56692.74</v>
      </c>
      <c r="W596" s="14">
        <v>57042.080000000002</v>
      </c>
      <c r="X596" s="14">
        <v>49468.38</v>
      </c>
      <c r="Y596" s="14">
        <v>50007.28</v>
      </c>
      <c r="Z596" s="14">
        <v>49812.21</v>
      </c>
      <c r="AA596" s="14">
        <v>48161.42</v>
      </c>
      <c r="AB596" s="14">
        <v>53652.56</v>
      </c>
      <c r="AC596" s="14">
        <v>50208.43</v>
      </c>
      <c r="AD596" s="14">
        <v>42248.38</v>
      </c>
      <c r="AE596" s="14">
        <v>33414.06</v>
      </c>
      <c r="AF596" s="14">
        <v>30338.84</v>
      </c>
      <c r="AG596" s="14">
        <v>49362.32</v>
      </c>
      <c r="AH596" s="14">
        <v>27395.93</v>
      </c>
      <c r="AI596" s="14">
        <v>25992.19</v>
      </c>
      <c r="AJ596" s="14">
        <v>25590.41</v>
      </c>
      <c r="AK596" s="14">
        <v>25658.58</v>
      </c>
      <c r="AL596" s="14">
        <v>27359.14</v>
      </c>
      <c r="AM596" s="14">
        <v>29363.11</v>
      </c>
      <c r="AN596" s="14">
        <v>35574.82</v>
      </c>
      <c r="AO596" s="14">
        <v>36363.97</v>
      </c>
      <c r="AP596" s="14">
        <v>40081.839999999997</v>
      </c>
      <c r="AQ596" s="14">
        <v>44785.11</v>
      </c>
      <c r="AR596" s="14">
        <v>50777.35</v>
      </c>
      <c r="AS596" s="14">
        <v>53290.96</v>
      </c>
      <c r="AT596" s="14">
        <v>54467.4</v>
      </c>
      <c r="AU596" s="14">
        <v>56455.42</v>
      </c>
      <c r="AV596" s="14">
        <v>57322.74</v>
      </c>
      <c r="AW596" s="14">
        <v>57102.6</v>
      </c>
      <c r="AX596" s="14">
        <v>56918.47</v>
      </c>
      <c r="AY596" s="14">
        <v>56106.16</v>
      </c>
      <c r="AZ596" s="14">
        <v>53487.360000000001</v>
      </c>
      <c r="BA596" s="14">
        <v>53264.7</v>
      </c>
      <c r="BB596" s="14">
        <v>50100.02</v>
      </c>
      <c r="BC596" s="14">
        <v>42281.11</v>
      </c>
      <c r="BD596" s="14">
        <v>33791.68</v>
      </c>
      <c r="BE596" s="14">
        <v>30838.880000000001</v>
      </c>
      <c r="BF596" s="14">
        <v>55828.17</v>
      </c>
      <c r="BG596" s="14">
        <v>72.902730000000005</v>
      </c>
      <c r="BH596" s="14">
        <v>70.992220000000003</v>
      </c>
      <c r="BI596" s="14">
        <v>69.464979999999997</v>
      </c>
      <c r="BJ596" s="14">
        <v>68.636179999999996</v>
      </c>
      <c r="BK596" s="14">
        <v>67.085599999999999</v>
      </c>
      <c r="BL596" s="14">
        <v>66.287940000000006</v>
      </c>
      <c r="BM596" s="14">
        <v>65.7179</v>
      </c>
      <c r="BN596" s="14">
        <v>68.700389999999999</v>
      </c>
      <c r="BO596" s="14">
        <v>73.610889999999998</v>
      </c>
      <c r="BP596" s="14">
        <v>77.525289999999998</v>
      </c>
      <c r="BQ596" s="14">
        <v>82.1965</v>
      </c>
      <c r="BR596" s="14">
        <v>85.361869999999996</v>
      </c>
      <c r="BS596" s="14">
        <v>88.784049999999993</v>
      </c>
      <c r="BT596" s="14">
        <v>92.326849999999993</v>
      </c>
      <c r="BU596" s="14">
        <v>93.762649999999994</v>
      </c>
      <c r="BV596" s="14">
        <v>94.877430000000004</v>
      </c>
      <c r="BW596" s="14">
        <v>94.336579999999998</v>
      </c>
      <c r="BX596" s="14">
        <v>92.167310000000001</v>
      </c>
      <c r="BY596" s="14">
        <v>88.894940000000005</v>
      </c>
      <c r="BZ596" s="14">
        <v>83.005840000000006</v>
      </c>
      <c r="CA596" s="14">
        <v>78.865759999999995</v>
      </c>
      <c r="CB596" s="14">
        <v>76.087549999999993</v>
      </c>
      <c r="CC596" s="14">
        <v>73.78989</v>
      </c>
      <c r="CD596" s="14">
        <v>72.445530000000005</v>
      </c>
      <c r="CE596" s="14">
        <v>38795.040000000001</v>
      </c>
      <c r="CF596" s="14">
        <v>85745.18</v>
      </c>
      <c r="CG596" s="14">
        <v>29949.29</v>
      </c>
      <c r="CH596" s="14">
        <v>27385.84</v>
      </c>
      <c r="CI596" s="14">
        <v>20335.09</v>
      </c>
      <c r="CJ596" s="14">
        <v>16225.87</v>
      </c>
      <c r="CK596" s="14">
        <v>14919.33</v>
      </c>
      <c r="CL596" s="14">
        <v>38700.18</v>
      </c>
      <c r="CM596" s="14">
        <v>38498.71</v>
      </c>
      <c r="CN596" s="14">
        <v>51232.02</v>
      </c>
      <c r="CO596" s="14">
        <v>64509.07</v>
      </c>
      <c r="CP596" s="14">
        <v>44424.44</v>
      </c>
      <c r="CQ596" s="14">
        <v>36439.51</v>
      </c>
      <c r="CR596" s="14">
        <v>36413.33</v>
      </c>
      <c r="CS596" s="14">
        <v>39422.86</v>
      </c>
      <c r="CT596" s="14">
        <v>41327.5</v>
      </c>
      <c r="CU596" s="14">
        <v>40216.730000000003</v>
      </c>
      <c r="CV596" s="14">
        <v>32413.05</v>
      </c>
      <c r="CW596" s="14">
        <v>35335.269999999997</v>
      </c>
      <c r="CX596" s="14">
        <v>57409.13</v>
      </c>
      <c r="CY596" s="14">
        <v>75981.87</v>
      </c>
      <c r="CZ596" s="14">
        <v>51449.04</v>
      </c>
      <c r="DA596" s="14">
        <v>29444.99</v>
      </c>
      <c r="DB596" s="14">
        <v>27764.81</v>
      </c>
      <c r="DC596" s="14">
        <v>29406.97</v>
      </c>
      <c r="DD596" s="14">
        <v>16</v>
      </c>
      <c r="DE596" s="14">
        <v>19</v>
      </c>
      <c r="DF596" s="27">
        <f t="shared" ca="1" si="9"/>
        <v>7500.1700000000055</v>
      </c>
      <c r="DG596" s="14">
        <v>0</v>
      </c>
      <c r="DH596" s="14"/>
      <c r="DI596" s="14"/>
      <c r="DJ596" s="14"/>
      <c r="DK596" s="14"/>
      <c r="DL596" s="14"/>
      <c r="DM596" s="14"/>
      <c r="DN596" s="14"/>
      <c r="DO596" s="14"/>
      <c r="DP596" s="14"/>
      <c r="DQ596" s="14"/>
      <c r="DR596" s="14"/>
      <c r="DS596" s="14"/>
      <c r="DT596" s="14"/>
      <c r="DU596" s="14"/>
      <c r="DV596" s="14"/>
      <c r="DW596" s="14"/>
      <c r="DX596" s="14"/>
      <c r="DY596" s="14"/>
      <c r="DZ596" s="14"/>
      <c r="EA596" s="14"/>
    </row>
    <row r="597" spans="1:131" x14ac:dyDescent="0.25">
      <c r="A597" s="14" t="s">
        <v>64</v>
      </c>
      <c r="B597" s="14" t="s">
        <v>36</v>
      </c>
      <c r="C597" s="14" t="s">
        <v>63</v>
      </c>
      <c r="D597" s="14" t="s">
        <v>63</v>
      </c>
      <c r="E597" s="14" t="s">
        <v>63</v>
      </c>
      <c r="F597" s="14" t="s">
        <v>63</v>
      </c>
      <c r="G597" s="14" t="s">
        <v>192</v>
      </c>
      <c r="H597" s="1">
        <v>42257</v>
      </c>
      <c r="I597" s="14">
        <v>27806.53</v>
      </c>
      <c r="J597" s="14">
        <v>26344.13</v>
      </c>
      <c r="K597" s="14">
        <v>25605.46</v>
      </c>
      <c r="L597" s="14">
        <v>25544.31</v>
      </c>
      <c r="M597" s="14">
        <v>26954.3</v>
      </c>
      <c r="N597" s="14">
        <v>29531</v>
      </c>
      <c r="O597" s="14">
        <v>36488.199999999997</v>
      </c>
      <c r="P597" s="14">
        <v>37160.99</v>
      </c>
      <c r="Q597" s="14">
        <v>40960.129999999997</v>
      </c>
      <c r="R597" s="14">
        <v>45180.13</v>
      </c>
      <c r="S597" s="14">
        <v>51880.35</v>
      </c>
      <c r="T597" s="14">
        <v>53632.75</v>
      </c>
      <c r="U597" s="14">
        <v>54729.95</v>
      </c>
      <c r="V597" s="14">
        <v>56142.18</v>
      </c>
      <c r="W597" s="14">
        <v>55759.22</v>
      </c>
      <c r="X597" s="14">
        <v>48282.239999999998</v>
      </c>
      <c r="Y597" s="14">
        <v>48973.81</v>
      </c>
      <c r="Z597" s="14">
        <v>47991.03</v>
      </c>
      <c r="AA597" s="14">
        <v>46695.839999999997</v>
      </c>
      <c r="AB597" s="14">
        <v>51817.27</v>
      </c>
      <c r="AC597" s="14">
        <v>48732.09</v>
      </c>
      <c r="AD597" s="14">
        <v>41039.379999999997</v>
      </c>
      <c r="AE597" s="14">
        <v>32659.599999999999</v>
      </c>
      <c r="AF597" s="14">
        <v>29667.439999999999</v>
      </c>
      <c r="AG597" s="14">
        <v>47985.73</v>
      </c>
      <c r="AH597" s="14">
        <v>27657.29</v>
      </c>
      <c r="AI597" s="14">
        <v>26230.28</v>
      </c>
      <c r="AJ597" s="14">
        <v>25790.04</v>
      </c>
      <c r="AK597" s="14">
        <v>25656.35</v>
      </c>
      <c r="AL597" s="14">
        <v>27063.46</v>
      </c>
      <c r="AM597" s="14">
        <v>29688.78</v>
      </c>
      <c r="AN597" s="14">
        <v>36569.29</v>
      </c>
      <c r="AO597" s="14">
        <v>36975.360000000001</v>
      </c>
      <c r="AP597" s="14">
        <v>40479.129999999997</v>
      </c>
      <c r="AQ597" s="14">
        <v>44838.79</v>
      </c>
      <c r="AR597" s="14">
        <v>51347.46</v>
      </c>
      <c r="AS597" s="14">
        <v>53058.95</v>
      </c>
      <c r="AT597" s="14">
        <v>54301.94</v>
      </c>
      <c r="AU597" s="14">
        <v>55644.02</v>
      </c>
      <c r="AV597" s="14">
        <v>55924</v>
      </c>
      <c r="AW597" s="14">
        <v>55321.57</v>
      </c>
      <c r="AX597" s="14">
        <v>55471.12</v>
      </c>
      <c r="AY597" s="14">
        <v>54125.7</v>
      </c>
      <c r="AZ597" s="14">
        <v>52034.21</v>
      </c>
      <c r="BA597" s="14">
        <v>51475.09</v>
      </c>
      <c r="BB597" s="14">
        <v>48443.96</v>
      </c>
      <c r="BC597" s="14">
        <v>41054.300000000003</v>
      </c>
      <c r="BD597" s="14">
        <v>32825.01</v>
      </c>
      <c r="BE597" s="14">
        <v>29942.52</v>
      </c>
      <c r="BF597" s="14">
        <v>54223.43</v>
      </c>
      <c r="BG597" s="14">
        <v>70.796880000000002</v>
      </c>
      <c r="BH597" s="14">
        <v>69.585939999999994</v>
      </c>
      <c r="BI597" s="14">
        <v>68.595699999999994</v>
      </c>
      <c r="BJ597" s="14">
        <v>67.0625</v>
      </c>
      <c r="BK597" s="14">
        <v>66.417969999999997</v>
      </c>
      <c r="BL597" s="14">
        <v>65.568359999999998</v>
      </c>
      <c r="BM597" s="14">
        <v>64.839839999999995</v>
      </c>
      <c r="BN597" s="14">
        <v>66.292969999999997</v>
      </c>
      <c r="BO597" s="14">
        <v>70.484380000000002</v>
      </c>
      <c r="BP597" s="14">
        <v>75.273439999999994</v>
      </c>
      <c r="BQ597" s="14">
        <v>78.945310000000006</v>
      </c>
      <c r="BR597" s="14">
        <v>83.107420000000005</v>
      </c>
      <c r="BS597" s="14">
        <v>87.353520000000003</v>
      </c>
      <c r="BT597" s="14">
        <v>90.876949999999994</v>
      </c>
      <c r="BU597" s="14">
        <v>91.175780000000003</v>
      </c>
      <c r="BV597" s="14">
        <v>90.595699999999994</v>
      </c>
      <c r="BW597" s="14">
        <v>90.208979999999997</v>
      </c>
      <c r="BX597" s="14">
        <v>88.953130000000002</v>
      </c>
      <c r="BY597" s="14">
        <v>85.21875</v>
      </c>
      <c r="BZ597" s="14">
        <v>80.310550000000006</v>
      </c>
      <c r="CA597" s="14">
        <v>76.396479999999997</v>
      </c>
      <c r="CB597" s="14">
        <v>73.734380000000002</v>
      </c>
      <c r="CC597" s="14">
        <v>71.650390000000002</v>
      </c>
      <c r="CD597" s="14">
        <v>70.056640000000002</v>
      </c>
      <c r="CE597" s="14">
        <v>17856.349999999999</v>
      </c>
      <c r="CF597" s="14">
        <v>24168.83</v>
      </c>
      <c r="CG597" s="14">
        <v>17693.54</v>
      </c>
      <c r="CH597" s="14">
        <v>14955.85</v>
      </c>
      <c r="CI597" s="14">
        <v>12930.24</v>
      </c>
      <c r="CJ597" s="14">
        <v>10210.67</v>
      </c>
      <c r="CK597" s="14">
        <v>10307.299999999999</v>
      </c>
      <c r="CL597" s="14">
        <v>9189.402</v>
      </c>
      <c r="CM597" s="14">
        <v>13526.9</v>
      </c>
      <c r="CN597" s="14">
        <v>21894.1</v>
      </c>
      <c r="CO597" s="14">
        <v>31105.759999999998</v>
      </c>
      <c r="CP597" s="14">
        <v>25420.17</v>
      </c>
      <c r="CQ597" s="14">
        <v>24843.89</v>
      </c>
      <c r="CR597" s="14">
        <v>27343.439999999999</v>
      </c>
      <c r="CS597" s="14">
        <v>26017.759999999998</v>
      </c>
      <c r="CT597" s="14">
        <v>27724.77</v>
      </c>
      <c r="CU597" s="14">
        <v>25891.54</v>
      </c>
      <c r="CV597" s="14">
        <v>23137.37</v>
      </c>
      <c r="CW597" s="14">
        <v>24203.54</v>
      </c>
      <c r="CX597" s="14">
        <v>46026.6</v>
      </c>
      <c r="CY597" s="14">
        <v>46576.04</v>
      </c>
      <c r="CZ597" s="14">
        <v>33466.379999999997</v>
      </c>
      <c r="DA597" s="14">
        <v>19673.41</v>
      </c>
      <c r="DB597" s="14">
        <v>19145.7</v>
      </c>
      <c r="DC597" s="14">
        <v>18680.72</v>
      </c>
      <c r="DD597" s="14">
        <v>16</v>
      </c>
      <c r="DE597" s="14">
        <v>19</v>
      </c>
      <c r="DF597" s="27">
        <f t="shared" ca="1" si="9"/>
        <v>7224.8675000000076</v>
      </c>
      <c r="DG597" s="14">
        <v>0</v>
      </c>
      <c r="DH597" s="14"/>
      <c r="DI597" s="14"/>
      <c r="DJ597" s="14"/>
      <c r="DK597" s="14"/>
      <c r="DL597" s="14"/>
      <c r="DM597" s="14"/>
      <c r="DN597" s="14"/>
      <c r="DO597" s="14"/>
      <c r="DP597" s="14"/>
      <c r="DQ597" s="14"/>
      <c r="DR597" s="14"/>
      <c r="DS597" s="14"/>
      <c r="DT597" s="14"/>
      <c r="DU597" s="14"/>
      <c r="DV597" s="14"/>
      <c r="DW597" s="14"/>
      <c r="DX597" s="14"/>
      <c r="DY597" s="14"/>
      <c r="DZ597" s="14"/>
      <c r="EA597" s="14"/>
    </row>
    <row r="598" spans="1:131" x14ac:dyDescent="0.25">
      <c r="A598" s="14" t="s">
        <v>64</v>
      </c>
      <c r="B598" s="14" t="s">
        <v>36</v>
      </c>
      <c r="C598" s="14" t="s">
        <v>63</v>
      </c>
      <c r="D598" s="14" t="s">
        <v>63</v>
      </c>
      <c r="E598" s="14" t="s">
        <v>63</v>
      </c>
      <c r="F598" s="14" t="s">
        <v>63</v>
      </c>
      <c r="G598" s="14" t="s">
        <v>192</v>
      </c>
      <c r="H598" s="1">
        <v>42258</v>
      </c>
      <c r="I598" s="14">
        <v>27157.05</v>
      </c>
      <c r="J598" s="14">
        <v>26038.95</v>
      </c>
      <c r="K598" s="14">
        <v>25358.71</v>
      </c>
      <c r="L598" s="14">
        <v>25379.88</v>
      </c>
      <c r="M598" s="14">
        <v>26859.279999999999</v>
      </c>
      <c r="N598" s="14">
        <v>29722.02</v>
      </c>
      <c r="O598" s="14">
        <v>35175.760000000002</v>
      </c>
      <c r="P598" s="14">
        <v>35704.949999999997</v>
      </c>
      <c r="Q598" s="14">
        <v>38980.769999999997</v>
      </c>
      <c r="R598" s="14">
        <v>44126.86</v>
      </c>
      <c r="S598" s="14">
        <v>47507.33</v>
      </c>
      <c r="T598" s="14">
        <v>48858.38</v>
      </c>
      <c r="U598" s="14">
        <v>49892.93</v>
      </c>
      <c r="V598" s="14">
        <v>51146.19</v>
      </c>
      <c r="W598" s="14">
        <v>51501.61</v>
      </c>
      <c r="X598" s="14">
        <v>45482.96</v>
      </c>
      <c r="Y598" s="14">
        <v>45767.85</v>
      </c>
      <c r="Z598" s="14">
        <v>45328.33</v>
      </c>
      <c r="AA598" s="14">
        <v>43714.53</v>
      </c>
      <c r="AB598" s="14">
        <v>48300.25</v>
      </c>
      <c r="AC598" s="14">
        <v>47054.26</v>
      </c>
      <c r="AD598" s="14">
        <v>41311.83</v>
      </c>
      <c r="AE598" s="14">
        <v>32491.35</v>
      </c>
      <c r="AF598" s="14">
        <v>28441.54</v>
      </c>
      <c r="AG598" s="14">
        <v>45073.42</v>
      </c>
      <c r="AH598" s="14">
        <v>27063.55</v>
      </c>
      <c r="AI598" s="14">
        <v>26004.07</v>
      </c>
      <c r="AJ598" s="14">
        <v>25389.23</v>
      </c>
      <c r="AK598" s="14">
        <v>25474.25</v>
      </c>
      <c r="AL598" s="14">
        <v>26929.38</v>
      </c>
      <c r="AM598" s="14">
        <v>29854.17</v>
      </c>
      <c r="AN598" s="14">
        <v>35252.519999999997</v>
      </c>
      <c r="AO598" s="14">
        <v>35617.86</v>
      </c>
      <c r="AP598" s="14">
        <v>38667.1</v>
      </c>
      <c r="AQ598" s="14">
        <v>43702.52</v>
      </c>
      <c r="AR598" s="14">
        <v>46854.63</v>
      </c>
      <c r="AS598" s="14">
        <v>48328.13</v>
      </c>
      <c r="AT598" s="14">
        <v>49438.44</v>
      </c>
      <c r="AU598" s="14">
        <v>50448.35</v>
      </c>
      <c r="AV598" s="14">
        <v>51297.15</v>
      </c>
      <c r="AW598" s="14">
        <v>51761.16</v>
      </c>
      <c r="AX598" s="14">
        <v>51518.879999999997</v>
      </c>
      <c r="AY598" s="14">
        <v>50662.68</v>
      </c>
      <c r="AZ598" s="14">
        <v>48472.11</v>
      </c>
      <c r="BA598" s="14">
        <v>47813.4</v>
      </c>
      <c r="BB598" s="14">
        <v>46704.72</v>
      </c>
      <c r="BC598" s="14">
        <v>41154.89</v>
      </c>
      <c r="BD598" s="14">
        <v>32394.92</v>
      </c>
      <c r="BE598" s="14">
        <v>28500</v>
      </c>
      <c r="BF598" s="14">
        <v>50568.2</v>
      </c>
      <c r="BG598" s="14">
        <v>68.691059999999993</v>
      </c>
      <c r="BH598" s="14">
        <v>67.725610000000003</v>
      </c>
      <c r="BI598" s="14">
        <v>66.630080000000007</v>
      </c>
      <c r="BJ598" s="14">
        <v>65.747969999999995</v>
      </c>
      <c r="BK598" s="14">
        <v>65.012190000000004</v>
      </c>
      <c r="BL598" s="14">
        <v>64.906499999999994</v>
      </c>
      <c r="BM598" s="14">
        <v>64.597560000000001</v>
      </c>
      <c r="BN598" s="14">
        <v>65.036580000000001</v>
      </c>
      <c r="BO598" s="14">
        <v>67.371949999999998</v>
      </c>
      <c r="BP598" s="14">
        <v>71.603660000000005</v>
      </c>
      <c r="BQ598" s="14">
        <v>75.233739999999997</v>
      </c>
      <c r="BR598" s="14">
        <v>77.689030000000002</v>
      </c>
      <c r="BS598" s="14">
        <v>81.664630000000002</v>
      </c>
      <c r="BT598" s="14">
        <v>84.209350000000001</v>
      </c>
      <c r="BU598" s="14">
        <v>85.408540000000002</v>
      </c>
      <c r="BV598" s="14">
        <v>87.221540000000005</v>
      </c>
      <c r="BW598" s="14">
        <v>87.067070000000001</v>
      </c>
      <c r="BX598" s="14">
        <v>85.731700000000004</v>
      </c>
      <c r="BY598" s="14">
        <v>81.432929999999999</v>
      </c>
      <c r="BZ598" s="14">
        <v>76.947149999999993</v>
      </c>
      <c r="CA598" s="14">
        <v>73.747969999999995</v>
      </c>
      <c r="CB598" s="14">
        <v>70.585369999999998</v>
      </c>
      <c r="CC598" s="14">
        <v>68.349590000000006</v>
      </c>
      <c r="CD598" s="14">
        <v>66.579269999999994</v>
      </c>
      <c r="CE598" s="14">
        <v>12081.67</v>
      </c>
      <c r="CF598" s="14">
        <v>11143.82</v>
      </c>
      <c r="CG598" s="14">
        <v>9419.9789999999994</v>
      </c>
      <c r="CH598" s="14">
        <v>7196.4880000000003</v>
      </c>
      <c r="CI598" s="14">
        <v>7361.567</v>
      </c>
      <c r="CJ598" s="14">
        <v>7104.49</v>
      </c>
      <c r="CK598" s="14">
        <v>7154.6480000000001</v>
      </c>
      <c r="CL598" s="14">
        <v>6215.4459999999999</v>
      </c>
      <c r="CM598" s="14">
        <v>7976.6809999999996</v>
      </c>
      <c r="CN598" s="14">
        <v>14133.1</v>
      </c>
      <c r="CO598" s="14">
        <v>20563.169999999998</v>
      </c>
      <c r="CP598" s="14">
        <v>19803.96</v>
      </c>
      <c r="CQ598" s="14">
        <v>19124.46</v>
      </c>
      <c r="CR598" s="14">
        <v>19133.310000000001</v>
      </c>
      <c r="CS598" s="14">
        <v>20555.689999999999</v>
      </c>
      <c r="CT598" s="14">
        <v>20681.939999999999</v>
      </c>
      <c r="CU598" s="14">
        <v>19669.419999999998</v>
      </c>
      <c r="CV598" s="14">
        <v>17497.099999999999</v>
      </c>
      <c r="CW598" s="14">
        <v>19271.599999999999</v>
      </c>
      <c r="CX598" s="14">
        <v>25979.58</v>
      </c>
      <c r="CY598" s="14">
        <v>28582.639999999999</v>
      </c>
      <c r="CZ598" s="14">
        <v>23389.279999999999</v>
      </c>
      <c r="DA598" s="14">
        <v>15327.53</v>
      </c>
      <c r="DB598" s="14">
        <v>16222.75</v>
      </c>
      <c r="DC598" s="14">
        <v>14391.74</v>
      </c>
      <c r="DD598" s="14">
        <v>16</v>
      </c>
      <c r="DE598" s="14">
        <v>19</v>
      </c>
      <c r="DF598" s="27">
        <f t="shared" ca="1" si="9"/>
        <v>6236.5499999999956</v>
      </c>
      <c r="DG598" s="14">
        <v>0</v>
      </c>
      <c r="DH598" s="14"/>
      <c r="DI598" s="14"/>
      <c r="DJ598" s="14"/>
      <c r="DK598" s="14"/>
      <c r="DL598" s="14"/>
      <c r="DM598" s="14"/>
      <c r="DN598" s="14"/>
      <c r="DO598" s="14"/>
      <c r="DP598" s="14"/>
      <c r="DQ598" s="14"/>
      <c r="DR598" s="14"/>
      <c r="DS598" s="14"/>
      <c r="DT598" s="14"/>
      <c r="DU598" s="14"/>
      <c r="DV598" s="14"/>
      <c r="DW598" s="14"/>
      <c r="DX598" s="14"/>
      <c r="DY598" s="14"/>
      <c r="DZ598" s="14"/>
      <c r="EA598" s="14"/>
    </row>
    <row r="599" spans="1:131" x14ac:dyDescent="0.25">
      <c r="A599" s="14" t="s">
        <v>64</v>
      </c>
      <c r="B599" s="14" t="s">
        <v>36</v>
      </c>
      <c r="C599" s="14" t="s">
        <v>63</v>
      </c>
      <c r="D599" s="14" t="s">
        <v>63</v>
      </c>
      <c r="E599" s="14" t="s">
        <v>63</v>
      </c>
      <c r="F599" s="14" t="s">
        <v>63</v>
      </c>
      <c r="G599" s="14" t="s">
        <v>192</v>
      </c>
      <c r="H599" s="1" t="s">
        <v>181</v>
      </c>
      <c r="I599" s="14">
        <v>23921.67</v>
      </c>
      <c r="J599" s="14">
        <v>22815.200000000001</v>
      </c>
      <c r="K599" s="14">
        <v>22174.560000000001</v>
      </c>
      <c r="L599" s="14">
        <v>22238.13</v>
      </c>
      <c r="M599" s="14">
        <v>23654.31</v>
      </c>
      <c r="N599" s="14">
        <v>25696.71</v>
      </c>
      <c r="O599" s="14">
        <v>30577.87</v>
      </c>
      <c r="P599" s="14">
        <v>32375.200000000001</v>
      </c>
      <c r="Q599" s="14">
        <v>35631.29</v>
      </c>
      <c r="R599" s="14">
        <v>39367.440000000002</v>
      </c>
      <c r="S599" s="14">
        <v>44812</v>
      </c>
      <c r="T599" s="14">
        <v>46498.7</v>
      </c>
      <c r="U599" s="14">
        <v>47369.47</v>
      </c>
      <c r="V599" s="14">
        <v>48960.29</v>
      </c>
      <c r="W599" s="14">
        <v>49126.26</v>
      </c>
      <c r="X599" s="14">
        <v>43098.86</v>
      </c>
      <c r="Y599" s="14">
        <v>43120.800000000003</v>
      </c>
      <c r="Z599" s="14">
        <v>42607.09</v>
      </c>
      <c r="AA599" s="14">
        <v>41526.589999999997</v>
      </c>
      <c r="AB599" s="14">
        <v>45181.73</v>
      </c>
      <c r="AC599" s="14">
        <v>43479.59</v>
      </c>
      <c r="AD599" s="14">
        <v>37162.28</v>
      </c>
      <c r="AE599" s="14">
        <v>29111.14</v>
      </c>
      <c r="AF599" s="14">
        <v>26232.78</v>
      </c>
      <c r="AG599" s="14">
        <v>42588.33</v>
      </c>
      <c r="AH599" s="14">
        <v>23798.21</v>
      </c>
      <c r="AI599" s="14">
        <v>22745.89</v>
      </c>
      <c r="AJ599" s="14">
        <v>22237.01</v>
      </c>
      <c r="AK599" s="14">
        <v>22301.85</v>
      </c>
      <c r="AL599" s="14">
        <v>23797.4</v>
      </c>
      <c r="AM599" s="14">
        <v>25862.99</v>
      </c>
      <c r="AN599" s="14">
        <v>30624.46</v>
      </c>
      <c r="AO599" s="14">
        <v>32213.439999999999</v>
      </c>
      <c r="AP599" s="14">
        <v>35244.239999999998</v>
      </c>
      <c r="AQ599" s="14">
        <v>38957.300000000003</v>
      </c>
      <c r="AR599" s="14">
        <v>44174.19</v>
      </c>
      <c r="AS599" s="14">
        <v>45844.63</v>
      </c>
      <c r="AT599" s="14">
        <v>46827.19</v>
      </c>
      <c r="AU599" s="14">
        <v>48195.6</v>
      </c>
      <c r="AV599" s="14">
        <v>48755.8</v>
      </c>
      <c r="AW599" s="14">
        <v>48856.160000000003</v>
      </c>
      <c r="AX599" s="14">
        <v>48616.87</v>
      </c>
      <c r="AY599" s="14">
        <v>47701.67</v>
      </c>
      <c r="AZ599" s="14">
        <v>46063.07</v>
      </c>
      <c r="BA599" s="14">
        <v>44609.03</v>
      </c>
      <c r="BB599" s="14">
        <v>43020.93</v>
      </c>
      <c r="BC599" s="14">
        <v>36953.550000000003</v>
      </c>
      <c r="BD599" s="14">
        <v>29029.46</v>
      </c>
      <c r="BE599" s="14">
        <v>26267.68</v>
      </c>
      <c r="BF599" s="14">
        <v>47763.86</v>
      </c>
      <c r="BG599" s="14">
        <v>67.001050000000006</v>
      </c>
      <c r="BH599" s="14">
        <v>66.003</v>
      </c>
      <c r="BI599" s="14">
        <v>65.043949999999995</v>
      </c>
      <c r="BJ599" s="14">
        <v>64.090090000000004</v>
      </c>
      <c r="BK599" s="14">
        <v>63.271389999999997</v>
      </c>
      <c r="BL599" s="14">
        <v>62.707470000000001</v>
      </c>
      <c r="BM599" s="14">
        <v>62.798589999999997</v>
      </c>
      <c r="BN599" s="14">
        <v>64.769990000000007</v>
      </c>
      <c r="BO599" s="14">
        <v>68.05444</v>
      </c>
      <c r="BP599" s="14">
        <v>71.853139999999996</v>
      </c>
      <c r="BQ599" s="14">
        <v>75.695300000000003</v>
      </c>
      <c r="BR599" s="14">
        <v>79.011960000000002</v>
      </c>
      <c r="BS599" s="14">
        <v>81.945779999999999</v>
      </c>
      <c r="BT599" s="14">
        <v>84.524019999999993</v>
      </c>
      <c r="BU599" s="14">
        <v>85.910449999999997</v>
      </c>
      <c r="BV599" s="14">
        <v>86.512600000000006</v>
      </c>
      <c r="BW599" s="14">
        <v>85.874510000000001</v>
      </c>
      <c r="BX599" s="14">
        <v>84.309229999999999</v>
      </c>
      <c r="BY599" s="14">
        <v>81.412450000000007</v>
      </c>
      <c r="BZ599" s="14">
        <v>77.232280000000003</v>
      </c>
      <c r="CA599" s="14">
        <v>73.38109</v>
      </c>
      <c r="CB599" s="14">
        <v>71.003519999999995</v>
      </c>
      <c r="CC599" s="14">
        <v>69.20393</v>
      </c>
      <c r="CD599" s="14">
        <v>68.001099999999994</v>
      </c>
      <c r="CE599" s="14">
        <v>1014.89</v>
      </c>
      <c r="CF599" s="14">
        <v>1223.287</v>
      </c>
      <c r="CG599" s="14">
        <v>838.81200000000001</v>
      </c>
      <c r="CH599" s="14">
        <v>704.80319999999995</v>
      </c>
      <c r="CI599" s="14">
        <v>621.56690000000003</v>
      </c>
      <c r="CJ599" s="14">
        <v>582.62379999999996</v>
      </c>
      <c r="CK599" s="14">
        <v>584.37210000000005</v>
      </c>
      <c r="CL599" s="14">
        <v>602.17539999999997</v>
      </c>
      <c r="CM599" s="14">
        <v>738.61109999999996</v>
      </c>
      <c r="CN599" s="14">
        <v>1233.9449999999999</v>
      </c>
      <c r="CO599" s="14">
        <v>1743.135</v>
      </c>
      <c r="CP599" s="14">
        <v>1374.4079999999999</v>
      </c>
      <c r="CQ599" s="14">
        <v>1270.5740000000001</v>
      </c>
      <c r="CR599" s="14">
        <v>1348.8430000000001</v>
      </c>
      <c r="CS599" s="14">
        <v>1402.9079999999999</v>
      </c>
      <c r="CT599" s="14">
        <v>1467.999</v>
      </c>
      <c r="CU599" s="14">
        <v>1420.991</v>
      </c>
      <c r="CV599" s="14">
        <v>1232.114</v>
      </c>
      <c r="CW599" s="14">
        <v>1378.818</v>
      </c>
      <c r="CX599" s="14">
        <v>2287.6909999999998</v>
      </c>
      <c r="CY599" s="14">
        <v>2743.39</v>
      </c>
      <c r="CZ599" s="14">
        <v>1961.989</v>
      </c>
      <c r="DA599" s="14">
        <v>1113.421</v>
      </c>
      <c r="DB599" s="14">
        <v>1084.8</v>
      </c>
      <c r="DC599" s="14">
        <v>1058.325</v>
      </c>
      <c r="DD599" s="14">
        <v>16</v>
      </c>
      <c r="DE599" s="14">
        <v>19</v>
      </c>
      <c r="DF599" s="27">
        <f t="shared" ca="1" si="9"/>
        <v>5894.2900000000009</v>
      </c>
      <c r="DG599" s="14">
        <v>0</v>
      </c>
      <c r="DH599" s="14"/>
      <c r="DI599" s="14"/>
      <c r="DJ599" s="14"/>
      <c r="DK599" s="14"/>
      <c r="DL599" s="14"/>
      <c r="DM599" s="14"/>
      <c r="DN599" s="14"/>
      <c r="DO599" s="14"/>
      <c r="DP599" s="14"/>
      <c r="DQ599" s="14"/>
      <c r="DR599" s="14"/>
      <c r="DS599" s="14"/>
      <c r="DT599" s="14"/>
      <c r="DU599" s="14"/>
      <c r="DV599" s="14"/>
      <c r="DW599" s="14"/>
      <c r="DX599" s="14"/>
      <c r="DY599" s="14"/>
      <c r="DZ599" s="14"/>
      <c r="EA599" s="14"/>
    </row>
    <row r="600" spans="1:131" x14ac:dyDescent="0.25">
      <c r="A600" s="14" t="s">
        <v>64</v>
      </c>
      <c r="B600" s="14" t="s">
        <v>130</v>
      </c>
      <c r="C600" s="14" t="s">
        <v>63</v>
      </c>
      <c r="D600" s="14" t="s">
        <v>63</v>
      </c>
      <c r="E600" s="14" t="s">
        <v>63</v>
      </c>
      <c r="F600" s="14" t="s">
        <v>63</v>
      </c>
      <c r="G600" s="14" t="s">
        <v>191</v>
      </c>
      <c r="H600" s="1">
        <v>42167</v>
      </c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  <c r="BM600" s="14"/>
      <c r="BN600" s="14"/>
      <c r="BO600" s="14"/>
      <c r="BP600" s="14"/>
      <c r="BQ600" s="14"/>
      <c r="BR600" s="14"/>
      <c r="BS600" s="14"/>
      <c r="BT600" s="14"/>
      <c r="BU600" s="14"/>
      <c r="BV600" s="14"/>
      <c r="BW600" s="14"/>
      <c r="BX600" s="14"/>
      <c r="BY600" s="14"/>
      <c r="BZ600" s="14"/>
      <c r="CA600" s="14"/>
      <c r="CB600" s="14"/>
      <c r="CC600" s="14"/>
      <c r="CD600" s="14"/>
      <c r="CE600" s="14"/>
      <c r="CF600" s="14"/>
      <c r="CG600" s="14"/>
      <c r="CH600" s="14"/>
      <c r="CI600" s="14"/>
      <c r="CJ600" s="14"/>
      <c r="CK600" s="14"/>
      <c r="CL600" s="14"/>
      <c r="CM600" s="14"/>
      <c r="CN600" s="14"/>
      <c r="CO600" s="14"/>
      <c r="CP600" s="14"/>
      <c r="CQ600" s="14"/>
      <c r="CR600" s="14"/>
      <c r="CS600" s="14"/>
      <c r="CT600" s="14"/>
      <c r="CU600" s="14"/>
      <c r="CV600" s="14"/>
      <c r="CW600" s="14"/>
      <c r="CX600" s="14"/>
      <c r="CY600" s="14"/>
      <c r="CZ600" s="14"/>
      <c r="DD600" s="14">
        <v>16</v>
      </c>
      <c r="DE600" s="14">
        <v>19</v>
      </c>
      <c r="DF600" s="27">
        <f t="shared" ca="1" si="9"/>
        <v>0</v>
      </c>
      <c r="DG600" s="14">
        <v>1</v>
      </c>
      <c r="DH600" s="14"/>
      <c r="DI600" s="14"/>
      <c r="DJ600" s="14"/>
      <c r="DK600" s="14"/>
      <c r="DL600" s="14"/>
      <c r="DM600" s="14"/>
      <c r="DN600" s="14"/>
      <c r="DO600" s="14"/>
      <c r="DP600" s="14"/>
      <c r="DQ600" s="14"/>
      <c r="DR600" s="14"/>
      <c r="DS600" s="14"/>
      <c r="DT600" s="14"/>
      <c r="DU600" s="14"/>
      <c r="DV600" s="14"/>
      <c r="DW600" s="14"/>
      <c r="DX600" s="14"/>
      <c r="DY600" s="14"/>
      <c r="DZ600" s="14"/>
      <c r="EA600" s="14"/>
    </row>
    <row r="601" spans="1:131" x14ac:dyDescent="0.25">
      <c r="A601" s="14" t="s">
        <v>64</v>
      </c>
      <c r="B601" s="14" t="s">
        <v>130</v>
      </c>
      <c r="C601" s="14" t="s">
        <v>63</v>
      </c>
      <c r="D601" s="14" t="s">
        <v>63</v>
      </c>
      <c r="E601" s="14" t="s">
        <v>63</v>
      </c>
      <c r="F601" s="14" t="s">
        <v>63</v>
      </c>
      <c r="G601" s="14" t="s">
        <v>191</v>
      </c>
      <c r="H601" s="1">
        <v>42180</v>
      </c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  <c r="BM601" s="14"/>
      <c r="BN601" s="14"/>
      <c r="BO601" s="14"/>
      <c r="BP601" s="14"/>
      <c r="BQ601" s="14"/>
      <c r="BR601" s="14"/>
      <c r="BS601" s="14"/>
      <c r="BT601" s="14"/>
      <c r="BU601" s="14"/>
      <c r="BV601" s="14"/>
      <c r="BW601" s="14"/>
      <c r="BX601" s="14"/>
      <c r="BY601" s="14"/>
      <c r="BZ601" s="14"/>
      <c r="CA601" s="14"/>
      <c r="CB601" s="14"/>
      <c r="CC601" s="14"/>
      <c r="CD601" s="14"/>
      <c r="CE601" s="14"/>
      <c r="CF601" s="14"/>
      <c r="CG601" s="14"/>
      <c r="CH601" s="14"/>
      <c r="CI601" s="14"/>
      <c r="CJ601" s="14"/>
      <c r="CK601" s="14"/>
      <c r="CL601" s="14"/>
      <c r="CM601" s="14"/>
      <c r="CN601" s="14"/>
      <c r="CO601" s="14"/>
      <c r="CP601" s="14"/>
      <c r="CQ601" s="14"/>
      <c r="CR601" s="14"/>
      <c r="CS601" s="14"/>
      <c r="CT601" s="14"/>
      <c r="CU601" s="14"/>
      <c r="CV601" s="14"/>
      <c r="CW601" s="14"/>
      <c r="CX601" s="14"/>
      <c r="CY601" s="14"/>
      <c r="CZ601" s="14"/>
      <c r="DD601" s="14">
        <v>16</v>
      </c>
      <c r="DE601" s="14">
        <v>19</v>
      </c>
      <c r="DF601" s="27">
        <f t="shared" ca="1" si="9"/>
        <v>0</v>
      </c>
      <c r="DG601" s="14">
        <v>1</v>
      </c>
      <c r="DH601" s="14"/>
      <c r="DI601" s="14"/>
      <c r="DJ601" s="14"/>
      <c r="DK601" s="14"/>
      <c r="DL601" s="14"/>
      <c r="DM601" s="14"/>
      <c r="DN601" s="14"/>
      <c r="DO601" s="14"/>
      <c r="DP601" s="14"/>
      <c r="DQ601" s="14"/>
      <c r="DR601" s="14"/>
      <c r="DS601" s="14"/>
      <c r="DT601" s="14"/>
      <c r="DU601" s="14"/>
      <c r="DV601" s="14"/>
      <c r="DW601" s="14"/>
      <c r="DX601" s="14"/>
      <c r="DY601" s="14"/>
      <c r="DZ601" s="14"/>
      <c r="EA601" s="14"/>
    </row>
    <row r="602" spans="1:131" x14ac:dyDescent="0.25">
      <c r="A602" s="14" t="s">
        <v>64</v>
      </c>
      <c r="B602" s="14" t="s">
        <v>130</v>
      </c>
      <c r="C602" s="14" t="s">
        <v>63</v>
      </c>
      <c r="D602" s="14" t="s">
        <v>63</v>
      </c>
      <c r="E602" s="14" t="s">
        <v>63</v>
      </c>
      <c r="F602" s="14" t="s">
        <v>63</v>
      </c>
      <c r="G602" s="14" t="s">
        <v>191</v>
      </c>
      <c r="H602" s="1">
        <v>42181</v>
      </c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  <c r="BM602" s="14"/>
      <c r="BN602" s="14"/>
      <c r="BO602" s="14"/>
      <c r="BP602" s="14"/>
      <c r="BQ602" s="14"/>
      <c r="BR602" s="14"/>
      <c r="BS602" s="14"/>
      <c r="BT602" s="14"/>
      <c r="BU602" s="14"/>
      <c r="BV602" s="14"/>
      <c r="BW602" s="14"/>
      <c r="BX602" s="14"/>
      <c r="BY602" s="14"/>
      <c r="BZ602" s="14"/>
      <c r="CA602" s="14"/>
      <c r="CB602" s="14"/>
      <c r="CC602" s="14"/>
      <c r="CD602" s="14"/>
      <c r="CE602" s="14"/>
      <c r="CF602" s="14"/>
      <c r="CG602" s="14"/>
      <c r="CH602" s="14"/>
      <c r="CI602" s="14"/>
      <c r="CJ602" s="14"/>
      <c r="CK602" s="14"/>
      <c r="CL602" s="14"/>
      <c r="CM602" s="14"/>
      <c r="CN602" s="14"/>
      <c r="CO602" s="14"/>
      <c r="CP602" s="14"/>
      <c r="CQ602" s="14"/>
      <c r="CR602" s="14"/>
      <c r="CS602" s="14"/>
      <c r="CT602" s="14"/>
      <c r="CU602" s="14"/>
      <c r="CV602" s="14"/>
      <c r="CW602" s="14"/>
      <c r="CX602" s="14"/>
      <c r="CY602" s="14"/>
      <c r="CZ602" s="14"/>
      <c r="DD602" s="14">
        <v>16</v>
      </c>
      <c r="DE602" s="14">
        <v>19</v>
      </c>
      <c r="DF602" s="27">
        <f t="shared" ca="1" si="9"/>
        <v>0</v>
      </c>
      <c r="DG602" s="14">
        <v>1</v>
      </c>
      <c r="DH602" s="14"/>
      <c r="DI602" s="14"/>
      <c r="DJ602" s="14"/>
      <c r="DK602" s="14"/>
      <c r="DL602" s="14"/>
      <c r="DM602" s="14"/>
      <c r="DN602" s="14"/>
      <c r="DO602" s="14"/>
      <c r="DP602" s="14"/>
      <c r="DQ602" s="14"/>
      <c r="DR602" s="14"/>
      <c r="DS602" s="14"/>
      <c r="DT602" s="14"/>
      <c r="DU602" s="14"/>
      <c r="DV602" s="14"/>
      <c r="DW602" s="14"/>
      <c r="DX602" s="14"/>
      <c r="DY602" s="14"/>
      <c r="DZ602" s="14"/>
      <c r="EA602" s="14"/>
    </row>
    <row r="603" spans="1:131" x14ac:dyDescent="0.25">
      <c r="A603" s="14" t="s">
        <v>64</v>
      </c>
      <c r="B603" s="14" t="s">
        <v>130</v>
      </c>
      <c r="C603" s="14" t="s">
        <v>63</v>
      </c>
      <c r="D603" s="14" t="s">
        <v>63</v>
      </c>
      <c r="E603" s="14" t="s">
        <v>63</v>
      </c>
      <c r="F603" s="14" t="s">
        <v>63</v>
      </c>
      <c r="G603" s="14" t="s">
        <v>191</v>
      </c>
      <c r="H603" s="1">
        <v>42185</v>
      </c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  <c r="BM603" s="14"/>
      <c r="BN603" s="14"/>
      <c r="BO603" s="14"/>
      <c r="BP603" s="14"/>
      <c r="BQ603" s="14"/>
      <c r="BR603" s="14"/>
      <c r="BS603" s="14"/>
      <c r="BT603" s="14"/>
      <c r="BU603" s="14"/>
      <c r="BV603" s="14"/>
      <c r="BW603" s="14"/>
      <c r="BX603" s="14"/>
      <c r="BY603" s="14"/>
      <c r="BZ603" s="14"/>
      <c r="CA603" s="14"/>
      <c r="CB603" s="14"/>
      <c r="CC603" s="14"/>
      <c r="CD603" s="14"/>
      <c r="CE603" s="14"/>
      <c r="CF603" s="14"/>
      <c r="CG603" s="14"/>
      <c r="CH603" s="14"/>
      <c r="CI603" s="14"/>
      <c r="CJ603" s="14"/>
      <c r="CK603" s="14"/>
      <c r="CL603" s="14"/>
      <c r="CM603" s="14"/>
      <c r="CN603" s="14"/>
      <c r="CO603" s="14"/>
      <c r="CP603" s="14"/>
      <c r="CQ603" s="14"/>
      <c r="CR603" s="14"/>
      <c r="CS603" s="14"/>
      <c r="CT603" s="14"/>
      <c r="CU603" s="14"/>
      <c r="CV603" s="14"/>
      <c r="CW603" s="14"/>
      <c r="CX603" s="14"/>
      <c r="CY603" s="14"/>
      <c r="CZ603" s="14"/>
      <c r="DD603" s="14">
        <v>16</v>
      </c>
      <c r="DE603" s="14">
        <v>19</v>
      </c>
      <c r="DF603" s="27">
        <f t="shared" ca="1" si="9"/>
        <v>0</v>
      </c>
      <c r="DG603" s="14">
        <v>1</v>
      </c>
      <c r="DH603" s="14"/>
      <c r="DI603" s="14"/>
      <c r="DJ603" s="14"/>
      <c r="DK603" s="14"/>
      <c r="DL603" s="14"/>
      <c r="DM603" s="14"/>
      <c r="DN603" s="14"/>
      <c r="DO603" s="14"/>
      <c r="DP603" s="14"/>
      <c r="DQ603" s="14"/>
      <c r="DR603" s="14"/>
      <c r="DS603" s="14"/>
      <c r="DT603" s="14"/>
      <c r="DU603" s="14"/>
      <c r="DV603" s="14"/>
      <c r="DW603" s="14"/>
      <c r="DX603" s="14"/>
      <c r="DY603" s="14"/>
      <c r="DZ603" s="14"/>
      <c r="EA603" s="14"/>
    </row>
    <row r="604" spans="1:131" x14ac:dyDescent="0.25">
      <c r="A604" s="14" t="s">
        <v>64</v>
      </c>
      <c r="B604" s="14" t="s">
        <v>130</v>
      </c>
      <c r="C604" s="14" t="s">
        <v>63</v>
      </c>
      <c r="D604" s="14" t="s">
        <v>63</v>
      </c>
      <c r="E604" s="14" t="s">
        <v>63</v>
      </c>
      <c r="F604" s="14" t="s">
        <v>63</v>
      </c>
      <c r="G604" s="14" t="s">
        <v>191</v>
      </c>
      <c r="H604" s="1">
        <v>42186</v>
      </c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  <c r="BM604" s="14"/>
      <c r="BN604" s="14"/>
      <c r="BO604" s="14"/>
      <c r="BP604" s="14"/>
      <c r="BQ604" s="14"/>
      <c r="BR604" s="14"/>
      <c r="BS604" s="14"/>
      <c r="BT604" s="14"/>
      <c r="BU604" s="14"/>
      <c r="BV604" s="14"/>
      <c r="BW604" s="14"/>
      <c r="BX604" s="14"/>
      <c r="BY604" s="14"/>
      <c r="BZ604" s="14"/>
      <c r="CA604" s="14"/>
      <c r="CB604" s="14"/>
      <c r="CC604" s="14"/>
      <c r="CD604" s="14"/>
      <c r="CE604" s="14"/>
      <c r="CF604" s="14"/>
      <c r="CG604" s="14"/>
      <c r="CH604" s="14"/>
      <c r="CI604" s="14"/>
      <c r="CJ604" s="14"/>
      <c r="CK604" s="14"/>
      <c r="CL604" s="14"/>
      <c r="CM604" s="14"/>
      <c r="CN604" s="14"/>
      <c r="CO604" s="14"/>
      <c r="CP604" s="14"/>
      <c r="CQ604" s="14"/>
      <c r="CR604" s="14"/>
      <c r="CS604" s="14"/>
      <c r="CT604" s="14"/>
      <c r="CU604" s="14"/>
      <c r="CV604" s="14"/>
      <c r="CW604" s="14"/>
      <c r="CX604" s="14"/>
      <c r="CY604" s="14"/>
      <c r="CZ604" s="14"/>
      <c r="DD604" s="14">
        <v>16</v>
      </c>
      <c r="DE604" s="14">
        <v>19</v>
      </c>
      <c r="DF604" s="27">
        <f t="shared" ca="1" si="9"/>
        <v>0</v>
      </c>
      <c r="DG604" s="14">
        <v>1</v>
      </c>
      <c r="DH604" s="14"/>
      <c r="DI604" s="14"/>
      <c r="DJ604" s="14"/>
      <c r="DK604" s="14"/>
      <c r="DL604" s="14"/>
      <c r="DM604" s="14"/>
      <c r="DN604" s="14"/>
      <c r="DO604" s="14"/>
      <c r="DP604" s="14"/>
      <c r="DQ604" s="14"/>
      <c r="DR604" s="14"/>
      <c r="DS604" s="14"/>
      <c r="DT604" s="14"/>
      <c r="DU604" s="14"/>
      <c r="DV604" s="14"/>
      <c r="DW604" s="14"/>
      <c r="DX604" s="14"/>
      <c r="DY604" s="14"/>
      <c r="DZ604" s="14"/>
      <c r="EA604" s="14"/>
    </row>
    <row r="605" spans="1:131" x14ac:dyDescent="0.25">
      <c r="A605" s="14" t="s">
        <v>64</v>
      </c>
      <c r="B605" s="14" t="s">
        <v>130</v>
      </c>
      <c r="C605" s="14" t="s">
        <v>63</v>
      </c>
      <c r="D605" s="14" t="s">
        <v>63</v>
      </c>
      <c r="E605" s="14" t="s">
        <v>63</v>
      </c>
      <c r="F605" s="14" t="s">
        <v>63</v>
      </c>
      <c r="G605" s="14" t="s">
        <v>191</v>
      </c>
      <c r="H605" s="1">
        <v>42201</v>
      </c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  <c r="BM605" s="14"/>
      <c r="BN605" s="14"/>
      <c r="BO605" s="14"/>
      <c r="BP605" s="14"/>
      <c r="BQ605" s="14"/>
      <c r="BR605" s="14"/>
      <c r="BS605" s="14"/>
      <c r="BT605" s="14"/>
      <c r="BU605" s="14"/>
      <c r="BV605" s="14"/>
      <c r="BW605" s="14"/>
      <c r="BX605" s="14"/>
      <c r="BY605" s="14"/>
      <c r="BZ605" s="14"/>
      <c r="CA605" s="14"/>
      <c r="CB605" s="14"/>
      <c r="CC605" s="14"/>
      <c r="CD605" s="14"/>
      <c r="CE605" s="14"/>
      <c r="CF605" s="14"/>
      <c r="CG605" s="14"/>
      <c r="CH605" s="14"/>
      <c r="CI605" s="14"/>
      <c r="CJ605" s="14"/>
      <c r="CK605" s="14"/>
      <c r="CL605" s="14"/>
      <c r="CM605" s="14"/>
      <c r="CN605" s="14"/>
      <c r="CO605" s="14"/>
      <c r="CP605" s="14"/>
      <c r="CQ605" s="14"/>
      <c r="CR605" s="14"/>
      <c r="CS605" s="14"/>
      <c r="CT605" s="14"/>
      <c r="CU605" s="14"/>
      <c r="CV605" s="14"/>
      <c r="CW605" s="14"/>
      <c r="CX605" s="14"/>
      <c r="CY605" s="14"/>
      <c r="CZ605" s="14"/>
      <c r="DD605" s="14">
        <v>17</v>
      </c>
      <c r="DE605" s="14">
        <v>19</v>
      </c>
      <c r="DF605" s="27">
        <f t="shared" ca="1" si="9"/>
        <v>0</v>
      </c>
      <c r="DG605" s="14">
        <v>1</v>
      </c>
      <c r="DH605" s="14"/>
      <c r="DI605" s="14"/>
      <c r="DJ605" s="14"/>
      <c r="DK605" s="14"/>
      <c r="DL605" s="14"/>
      <c r="DM605" s="14"/>
      <c r="DN605" s="14"/>
      <c r="DO605" s="14"/>
      <c r="DP605" s="14"/>
      <c r="DQ605" s="14"/>
      <c r="DR605" s="14"/>
      <c r="DS605" s="14"/>
      <c r="DT605" s="14"/>
      <c r="DU605" s="14"/>
      <c r="DV605" s="14"/>
      <c r="DW605" s="14"/>
      <c r="DX605" s="14"/>
      <c r="DY605" s="14"/>
      <c r="DZ605" s="14"/>
      <c r="EA605" s="14"/>
    </row>
    <row r="606" spans="1:131" x14ac:dyDescent="0.25">
      <c r="A606" s="14" t="s">
        <v>64</v>
      </c>
      <c r="B606" s="14" t="s">
        <v>130</v>
      </c>
      <c r="C606" s="14" t="s">
        <v>63</v>
      </c>
      <c r="D606" s="14" t="s">
        <v>63</v>
      </c>
      <c r="E606" s="14" t="s">
        <v>63</v>
      </c>
      <c r="F606" s="14" t="s">
        <v>63</v>
      </c>
      <c r="G606" s="14" t="s">
        <v>191</v>
      </c>
      <c r="H606" s="1">
        <v>42213</v>
      </c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  <c r="BM606" s="14"/>
      <c r="BN606" s="14"/>
      <c r="BO606" s="14"/>
      <c r="BP606" s="14"/>
      <c r="BQ606" s="14"/>
      <c r="BR606" s="14"/>
      <c r="BS606" s="14"/>
      <c r="BT606" s="14"/>
      <c r="BU606" s="14"/>
      <c r="BV606" s="14"/>
      <c r="BW606" s="14"/>
      <c r="BX606" s="14"/>
      <c r="BY606" s="14"/>
      <c r="BZ606" s="14"/>
      <c r="CA606" s="14"/>
      <c r="CB606" s="14"/>
      <c r="CC606" s="14"/>
      <c r="CD606" s="14"/>
      <c r="CE606" s="14"/>
      <c r="CF606" s="14"/>
      <c r="CG606" s="14"/>
      <c r="CH606" s="14"/>
      <c r="CI606" s="14"/>
      <c r="CJ606" s="14"/>
      <c r="CK606" s="14"/>
      <c r="CL606" s="14"/>
      <c r="CM606" s="14"/>
      <c r="CN606" s="14"/>
      <c r="CO606" s="14"/>
      <c r="CP606" s="14"/>
      <c r="CQ606" s="14"/>
      <c r="CR606" s="14"/>
      <c r="CS606" s="14"/>
      <c r="CT606" s="14"/>
      <c r="CU606" s="14"/>
      <c r="CV606" s="14"/>
      <c r="CW606" s="14"/>
      <c r="CX606" s="14"/>
      <c r="CY606" s="14"/>
      <c r="CZ606" s="14"/>
      <c r="DD606" s="14">
        <v>16</v>
      </c>
      <c r="DE606" s="14">
        <v>19</v>
      </c>
      <c r="DF606" s="27">
        <f t="shared" ca="1" si="9"/>
        <v>0</v>
      </c>
      <c r="DG606" s="14">
        <v>1</v>
      </c>
      <c r="DH606" s="14"/>
      <c r="DI606" s="14"/>
      <c r="DJ606" s="14"/>
      <c r="DK606" s="14"/>
      <c r="DL606" s="14"/>
      <c r="DM606" s="14"/>
      <c r="DN606" s="14"/>
      <c r="DO606" s="14"/>
      <c r="DP606" s="14"/>
      <c r="DQ606" s="14"/>
      <c r="DR606" s="14"/>
      <c r="DS606" s="14"/>
      <c r="DT606" s="14"/>
      <c r="DU606" s="14"/>
      <c r="DV606" s="14"/>
      <c r="DW606" s="14"/>
      <c r="DX606" s="14"/>
      <c r="DY606" s="14"/>
      <c r="DZ606" s="14"/>
      <c r="EA606" s="14"/>
    </row>
    <row r="607" spans="1:131" x14ac:dyDescent="0.25">
      <c r="A607" s="14" t="s">
        <v>64</v>
      </c>
      <c r="B607" s="14" t="s">
        <v>130</v>
      </c>
      <c r="C607" s="14" t="s">
        <v>63</v>
      </c>
      <c r="D607" s="14" t="s">
        <v>63</v>
      </c>
      <c r="E607" s="14" t="s">
        <v>63</v>
      </c>
      <c r="F607" s="14" t="s">
        <v>63</v>
      </c>
      <c r="G607" s="14" t="s">
        <v>191</v>
      </c>
      <c r="H607" s="1">
        <v>42214</v>
      </c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  <c r="BM607" s="14"/>
      <c r="BN607" s="14"/>
      <c r="BO607" s="14"/>
      <c r="BP607" s="14"/>
      <c r="BQ607" s="14"/>
      <c r="BR607" s="14"/>
      <c r="BS607" s="14"/>
      <c r="BT607" s="14"/>
      <c r="BU607" s="14"/>
      <c r="BV607" s="14"/>
      <c r="BW607" s="14"/>
      <c r="BX607" s="14"/>
      <c r="BY607" s="14"/>
      <c r="BZ607" s="14"/>
      <c r="CA607" s="14"/>
      <c r="CB607" s="14"/>
      <c r="CC607" s="14"/>
      <c r="CD607" s="14"/>
      <c r="CE607" s="14"/>
      <c r="CF607" s="14"/>
      <c r="CG607" s="14"/>
      <c r="CH607" s="14"/>
      <c r="CI607" s="14"/>
      <c r="CJ607" s="14"/>
      <c r="CK607" s="14"/>
      <c r="CL607" s="14"/>
      <c r="CM607" s="14"/>
      <c r="CN607" s="14"/>
      <c r="CO607" s="14"/>
      <c r="CP607" s="14"/>
      <c r="CQ607" s="14"/>
      <c r="CR607" s="14"/>
      <c r="CS607" s="14"/>
      <c r="CT607" s="14"/>
      <c r="CU607" s="14"/>
      <c r="CV607" s="14"/>
      <c r="CW607" s="14"/>
      <c r="CX607" s="14"/>
      <c r="CY607" s="14"/>
      <c r="CZ607" s="14"/>
      <c r="DD607" s="14">
        <v>16</v>
      </c>
      <c r="DE607" s="14">
        <v>19</v>
      </c>
      <c r="DF607" s="27">
        <f t="shared" ca="1" si="9"/>
        <v>0</v>
      </c>
      <c r="DG607" s="14">
        <v>1</v>
      </c>
      <c r="DH607" s="14"/>
      <c r="DI607" s="14"/>
      <c r="DJ607" s="14"/>
      <c r="DK607" s="14"/>
      <c r="DL607" s="14"/>
      <c r="DM607" s="14"/>
      <c r="DN607" s="14"/>
      <c r="DO607" s="14"/>
      <c r="DP607" s="14"/>
      <c r="DQ607" s="14"/>
      <c r="DR607" s="14"/>
      <c r="DS607" s="14"/>
      <c r="DT607" s="14"/>
      <c r="DU607" s="14"/>
      <c r="DV607" s="14"/>
      <c r="DW607" s="14"/>
      <c r="DX607" s="14"/>
      <c r="DY607" s="14"/>
      <c r="DZ607" s="14"/>
      <c r="EA607" s="14"/>
    </row>
    <row r="608" spans="1:131" x14ac:dyDescent="0.25">
      <c r="A608" s="14" t="s">
        <v>64</v>
      </c>
      <c r="B608" s="14" t="s">
        <v>130</v>
      </c>
      <c r="C608" s="14" t="s">
        <v>63</v>
      </c>
      <c r="D608" s="14" t="s">
        <v>63</v>
      </c>
      <c r="E608" s="14" t="s">
        <v>63</v>
      </c>
      <c r="F608" s="14" t="s">
        <v>63</v>
      </c>
      <c r="G608" s="14" t="s">
        <v>191</v>
      </c>
      <c r="H608" s="1">
        <v>42215</v>
      </c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  <c r="BM608" s="14"/>
      <c r="BN608" s="14"/>
      <c r="BO608" s="14"/>
      <c r="BP608" s="14"/>
      <c r="BQ608" s="14"/>
      <c r="BR608" s="14"/>
      <c r="BS608" s="14"/>
      <c r="BT608" s="14"/>
      <c r="BU608" s="14"/>
      <c r="BV608" s="14"/>
      <c r="BW608" s="14"/>
      <c r="BX608" s="14"/>
      <c r="BY608" s="14"/>
      <c r="BZ608" s="14"/>
      <c r="CA608" s="14"/>
      <c r="CB608" s="14"/>
      <c r="CC608" s="14"/>
      <c r="CD608" s="14"/>
      <c r="CE608" s="14"/>
      <c r="CF608" s="14"/>
      <c r="CG608" s="14"/>
      <c r="CH608" s="14"/>
      <c r="CI608" s="14"/>
      <c r="CJ608" s="14"/>
      <c r="CK608" s="14"/>
      <c r="CL608" s="14"/>
      <c r="CM608" s="14"/>
      <c r="CN608" s="14"/>
      <c r="CO608" s="14"/>
      <c r="CP608" s="14"/>
      <c r="CQ608" s="14"/>
      <c r="CR608" s="14"/>
      <c r="CS608" s="14"/>
      <c r="CT608" s="14"/>
      <c r="CU608" s="14"/>
      <c r="CV608" s="14"/>
      <c r="CW608" s="14"/>
      <c r="CX608" s="14"/>
      <c r="CY608" s="14"/>
      <c r="CZ608" s="14"/>
      <c r="DD608" s="14">
        <v>16</v>
      </c>
      <c r="DE608" s="14">
        <v>19</v>
      </c>
      <c r="DF608" s="27">
        <f t="shared" ca="1" si="9"/>
        <v>0</v>
      </c>
      <c r="DG608" s="14">
        <v>1</v>
      </c>
      <c r="DH608" s="14"/>
      <c r="DI608" s="14"/>
      <c r="DJ608" s="14"/>
      <c r="DK608" s="14"/>
      <c r="DL608" s="14"/>
      <c r="DM608" s="14"/>
      <c r="DN608" s="14"/>
      <c r="DO608" s="14"/>
      <c r="DP608" s="14"/>
      <c r="DQ608" s="14"/>
      <c r="DR608" s="14"/>
      <c r="DS608" s="14"/>
      <c r="DT608" s="14"/>
      <c r="DU608" s="14"/>
      <c r="DV608" s="14"/>
      <c r="DW608" s="14"/>
      <c r="DX608" s="14"/>
      <c r="DY608" s="14"/>
      <c r="DZ608" s="14"/>
      <c r="EA608" s="14"/>
    </row>
    <row r="609" spans="1:131" x14ac:dyDescent="0.25">
      <c r="A609" s="14" t="s">
        <v>64</v>
      </c>
      <c r="B609" s="14" t="s">
        <v>130</v>
      </c>
      <c r="C609" s="14" t="s">
        <v>63</v>
      </c>
      <c r="D609" s="14" t="s">
        <v>63</v>
      </c>
      <c r="E609" s="14" t="s">
        <v>63</v>
      </c>
      <c r="F609" s="14" t="s">
        <v>63</v>
      </c>
      <c r="G609" s="14" t="s">
        <v>191</v>
      </c>
      <c r="H609" s="1">
        <v>42233</v>
      </c>
      <c r="I609" s="14">
        <v>4079.9389999999999</v>
      </c>
      <c r="J609" s="14">
        <v>3933.9250000000002</v>
      </c>
      <c r="K609" s="14">
        <v>3815.357</v>
      </c>
      <c r="L609" s="14">
        <v>3859.1309999999999</v>
      </c>
      <c r="M609" s="14">
        <v>4309.1279999999997</v>
      </c>
      <c r="N609" s="14">
        <v>4966.915</v>
      </c>
      <c r="O609" s="14">
        <v>5715.0529999999999</v>
      </c>
      <c r="P609" s="14">
        <v>6777.7520000000004</v>
      </c>
      <c r="Q609" s="14">
        <v>7452.4489999999996</v>
      </c>
      <c r="R609" s="14">
        <v>7759.6419999999998</v>
      </c>
      <c r="S609" s="14">
        <v>7628.2650000000003</v>
      </c>
      <c r="T609" s="14">
        <v>7574.6319999999996</v>
      </c>
      <c r="U609" s="14">
        <v>7594.7560000000003</v>
      </c>
      <c r="V609" s="14">
        <v>7891.12</v>
      </c>
      <c r="W609" s="14">
        <v>7725.3059999999996</v>
      </c>
      <c r="X609" s="14">
        <v>6831.1019999999999</v>
      </c>
      <c r="Y609" s="14">
        <v>6475.0460000000003</v>
      </c>
      <c r="Z609" s="14">
        <v>5728.3729999999996</v>
      </c>
      <c r="AA609" s="14">
        <v>5345.9719999999998</v>
      </c>
      <c r="AB609" s="14">
        <v>5559.7179999999998</v>
      </c>
      <c r="AC609" s="14">
        <v>5803.5910000000003</v>
      </c>
      <c r="AD609" s="14">
        <v>5597.4769999999999</v>
      </c>
      <c r="AE609" s="14">
        <v>5687.5450000000001</v>
      </c>
      <c r="AF609" s="14">
        <v>5442.7110000000002</v>
      </c>
      <c r="AG609" s="14">
        <v>6095.1229999999996</v>
      </c>
      <c r="AH609" s="14">
        <v>4020.0949999999998</v>
      </c>
      <c r="AI609" s="14">
        <v>3898.1469999999999</v>
      </c>
      <c r="AJ609" s="14">
        <v>3788.7339999999999</v>
      </c>
      <c r="AK609" s="14">
        <v>3858.4639999999999</v>
      </c>
      <c r="AL609" s="14">
        <v>4236.2</v>
      </c>
      <c r="AM609" s="14">
        <v>5022.4170000000004</v>
      </c>
      <c r="AN609" s="14">
        <v>5689.4690000000001</v>
      </c>
      <c r="AO609" s="14">
        <v>6734.875</v>
      </c>
      <c r="AP609" s="14">
        <v>7477.8119999999999</v>
      </c>
      <c r="AQ609" s="14">
        <v>7828.2929999999997</v>
      </c>
      <c r="AR609" s="14">
        <v>7750.6959999999999</v>
      </c>
      <c r="AS609" s="14">
        <v>7697.9989999999998</v>
      </c>
      <c r="AT609" s="14">
        <v>7757.0240000000003</v>
      </c>
      <c r="AU609" s="14">
        <v>7983.2460000000001</v>
      </c>
      <c r="AV609" s="14">
        <v>7958.7659999999996</v>
      </c>
      <c r="AW609" s="14">
        <v>7789.7650000000003</v>
      </c>
      <c r="AX609" s="14">
        <v>7498.0259999999998</v>
      </c>
      <c r="AY609" s="14">
        <v>6719.5749999999998</v>
      </c>
      <c r="AZ609" s="14">
        <v>6277.1719999999996</v>
      </c>
      <c r="BA609" s="14">
        <v>6059.19</v>
      </c>
      <c r="BB609" s="14">
        <v>5934.848</v>
      </c>
      <c r="BC609" s="14">
        <v>5471.9210000000003</v>
      </c>
      <c r="BD609" s="14">
        <v>5472.0479999999998</v>
      </c>
      <c r="BE609" s="14">
        <v>5289.9189999999999</v>
      </c>
      <c r="BF609" s="14">
        <v>7071.5420000000004</v>
      </c>
      <c r="BG609" s="14">
        <v>84</v>
      </c>
      <c r="BH609" s="14">
        <v>82.5</v>
      </c>
      <c r="BI609" s="14">
        <v>81.5</v>
      </c>
      <c r="BJ609" s="14">
        <v>80</v>
      </c>
      <c r="BK609" s="14">
        <v>78.5</v>
      </c>
      <c r="BL609" s="14">
        <v>76</v>
      </c>
      <c r="BM609" s="14">
        <v>76</v>
      </c>
      <c r="BN609" s="14">
        <v>77.5</v>
      </c>
      <c r="BO609" s="14">
        <v>81</v>
      </c>
      <c r="BP609" s="14">
        <v>85.5</v>
      </c>
      <c r="BQ609" s="14">
        <v>91</v>
      </c>
      <c r="BR609" s="14">
        <v>96</v>
      </c>
      <c r="BS609" s="14">
        <v>100.5</v>
      </c>
      <c r="BT609" s="14">
        <v>104</v>
      </c>
      <c r="BU609" s="14">
        <v>105.5</v>
      </c>
      <c r="BV609" s="14">
        <v>107.5</v>
      </c>
      <c r="BW609" s="14">
        <v>108</v>
      </c>
      <c r="BX609" s="14">
        <v>107.5</v>
      </c>
      <c r="BY609" s="14">
        <v>106.5</v>
      </c>
      <c r="BZ609" s="14">
        <v>103.5</v>
      </c>
      <c r="CA609" s="14">
        <v>100.5</v>
      </c>
      <c r="CB609" s="14">
        <v>96</v>
      </c>
      <c r="CC609" s="14">
        <v>91.5</v>
      </c>
      <c r="CD609" s="14">
        <v>89</v>
      </c>
      <c r="CE609" s="14">
        <v>4700.3270000000002</v>
      </c>
      <c r="CF609" s="14">
        <v>3806.2170000000001</v>
      </c>
      <c r="CG609" s="14">
        <v>3465.7350000000001</v>
      </c>
      <c r="CH609" s="14">
        <v>2838.614</v>
      </c>
      <c r="CI609" s="14">
        <v>2384.66</v>
      </c>
      <c r="CJ609" s="14">
        <v>1901.443</v>
      </c>
      <c r="CK609" s="14">
        <v>1638.502</v>
      </c>
      <c r="CL609" s="14">
        <v>1490.9970000000001</v>
      </c>
      <c r="CM609" s="14">
        <v>1908.5709999999999</v>
      </c>
      <c r="CN609" s="14">
        <v>2476.9180000000001</v>
      </c>
      <c r="CO609" s="14">
        <v>3871.7669999999998</v>
      </c>
      <c r="CP609" s="14">
        <v>4415.9750000000004</v>
      </c>
      <c r="CQ609" s="14">
        <v>4902.616</v>
      </c>
      <c r="CR609" s="14">
        <v>5398.5630000000001</v>
      </c>
      <c r="CS609" s="14">
        <v>5724.9489999999996</v>
      </c>
      <c r="CT609" s="14">
        <v>5766.7929999999997</v>
      </c>
      <c r="CU609" s="14">
        <v>5683.3040000000001</v>
      </c>
      <c r="CV609" s="14">
        <v>5708.3909999999996</v>
      </c>
      <c r="CW609" s="14">
        <v>5540.6729999999998</v>
      </c>
      <c r="CX609" s="14">
        <v>5870.6710000000003</v>
      </c>
      <c r="CY609" s="14">
        <v>5779.4780000000001</v>
      </c>
      <c r="CZ609" s="14">
        <v>5973.3519999999999</v>
      </c>
      <c r="DA609" s="14">
        <v>6451.7929999999997</v>
      </c>
      <c r="DB609" s="14">
        <v>5972.4</v>
      </c>
      <c r="DC609" s="14">
        <v>4715.1930000000002</v>
      </c>
      <c r="DD609" s="14">
        <v>16</v>
      </c>
      <c r="DE609" s="14">
        <v>19</v>
      </c>
      <c r="DF609" s="27">
        <f t="shared" ca="1" si="9"/>
        <v>1396.4097499999998</v>
      </c>
      <c r="DG609" s="14">
        <v>0</v>
      </c>
      <c r="DH609" s="14"/>
      <c r="DI609" s="14"/>
      <c r="DJ609" s="14"/>
      <c r="DK609" s="14"/>
      <c r="DL609" s="14"/>
      <c r="DM609" s="14"/>
      <c r="DN609" s="14"/>
      <c r="DO609" s="14"/>
      <c r="DP609" s="14"/>
      <c r="DQ609" s="14"/>
      <c r="DR609" s="14"/>
      <c r="DS609" s="14"/>
      <c r="DT609" s="14"/>
      <c r="DU609" s="14"/>
      <c r="DV609" s="14"/>
      <c r="DW609" s="14"/>
      <c r="DX609" s="14"/>
      <c r="DY609" s="14"/>
      <c r="DZ609" s="14"/>
      <c r="EA609" s="14"/>
    </row>
    <row r="610" spans="1:131" x14ac:dyDescent="0.25">
      <c r="A610" s="14" t="s">
        <v>64</v>
      </c>
      <c r="B610" s="14" t="s">
        <v>130</v>
      </c>
      <c r="C610" s="14" t="s">
        <v>63</v>
      </c>
      <c r="D610" s="14" t="s">
        <v>63</v>
      </c>
      <c r="E610" s="14" t="s">
        <v>63</v>
      </c>
      <c r="F610" s="14" t="s">
        <v>63</v>
      </c>
      <c r="G610" s="14" t="s">
        <v>191</v>
      </c>
      <c r="H610" s="1">
        <v>42234</v>
      </c>
      <c r="I610" s="14">
        <v>5895.0559999999996</v>
      </c>
      <c r="J610" s="14">
        <v>5629.0619999999999</v>
      </c>
      <c r="K610" s="14">
        <v>5353.3720000000003</v>
      </c>
      <c r="L610" s="14">
        <v>5376.8410000000003</v>
      </c>
      <c r="M610" s="14">
        <v>5528.4750000000004</v>
      </c>
      <c r="N610" s="14">
        <v>6248.2539999999999</v>
      </c>
      <c r="O610" s="14">
        <v>7158.27</v>
      </c>
      <c r="P610" s="14">
        <v>7825.06</v>
      </c>
      <c r="Q610" s="14">
        <v>8246.7659999999996</v>
      </c>
      <c r="R610" s="14">
        <v>8489.5930000000008</v>
      </c>
      <c r="S610" s="14">
        <v>8407.7739999999994</v>
      </c>
      <c r="T610" s="14">
        <v>8532.6440000000002</v>
      </c>
      <c r="U610" s="14">
        <v>8537.4529999999995</v>
      </c>
      <c r="V610" s="14">
        <v>8655.8420000000006</v>
      </c>
      <c r="W610" s="14">
        <v>8506.7739999999994</v>
      </c>
      <c r="X610" s="14">
        <v>7800.8869999999997</v>
      </c>
      <c r="Y610" s="14">
        <v>7450.884</v>
      </c>
      <c r="Z610" s="14">
        <v>6825.3320000000003</v>
      </c>
      <c r="AA610" s="14">
        <v>6378.9089999999997</v>
      </c>
      <c r="AB610" s="14">
        <v>6884.4709999999995</v>
      </c>
      <c r="AC610" s="14">
        <v>7303.2759999999998</v>
      </c>
      <c r="AD610" s="14">
        <v>7009.1809999999996</v>
      </c>
      <c r="AE610" s="14">
        <v>6790.6540000000005</v>
      </c>
      <c r="AF610" s="14">
        <v>6136.1270000000004</v>
      </c>
      <c r="AG610" s="14">
        <v>7114.0029999999997</v>
      </c>
      <c r="AH610" s="14">
        <v>5867.9049999999997</v>
      </c>
      <c r="AI610" s="14">
        <v>5656.491</v>
      </c>
      <c r="AJ610" s="14">
        <v>5355.2709999999997</v>
      </c>
      <c r="AK610" s="14">
        <v>5436.5609999999997</v>
      </c>
      <c r="AL610" s="14">
        <v>5534.8639999999996</v>
      </c>
      <c r="AM610" s="14">
        <v>6303.6229999999996</v>
      </c>
      <c r="AN610" s="14">
        <v>7134.9960000000001</v>
      </c>
      <c r="AO610" s="14">
        <v>7785.098</v>
      </c>
      <c r="AP610" s="14">
        <v>8242.0879999999997</v>
      </c>
      <c r="AQ610" s="14">
        <v>8508.1489999999994</v>
      </c>
      <c r="AR610" s="14">
        <v>8487.2150000000001</v>
      </c>
      <c r="AS610" s="14">
        <v>8586.4030000000002</v>
      </c>
      <c r="AT610" s="14">
        <v>8583.9189999999999</v>
      </c>
      <c r="AU610" s="14">
        <v>8656.0679999999993</v>
      </c>
      <c r="AV610" s="14">
        <v>8669.8060000000005</v>
      </c>
      <c r="AW610" s="14">
        <v>8714.6149999999998</v>
      </c>
      <c r="AX610" s="14">
        <v>8402.0059999999994</v>
      </c>
      <c r="AY610" s="14">
        <v>7746.37</v>
      </c>
      <c r="AZ610" s="14">
        <v>7235.2780000000002</v>
      </c>
      <c r="BA610" s="14">
        <v>7306.4120000000003</v>
      </c>
      <c r="BB610" s="14">
        <v>7345.2160000000003</v>
      </c>
      <c r="BC610" s="14">
        <v>6890.5749999999998</v>
      </c>
      <c r="BD610" s="14">
        <v>6589.4179999999997</v>
      </c>
      <c r="BE610" s="14">
        <v>6022.2669999999998</v>
      </c>
      <c r="BF610" s="14">
        <v>8026.74</v>
      </c>
      <c r="BG610" s="14">
        <v>86.5</v>
      </c>
      <c r="BH610" s="14">
        <v>83.5</v>
      </c>
      <c r="BI610" s="14">
        <v>81.5</v>
      </c>
      <c r="BJ610" s="14">
        <v>80.5</v>
      </c>
      <c r="BK610" s="14">
        <v>78</v>
      </c>
      <c r="BL610" s="14">
        <v>76.5</v>
      </c>
      <c r="BM610" s="14">
        <v>75.5</v>
      </c>
      <c r="BN610" s="14">
        <v>75.5</v>
      </c>
      <c r="BO610" s="14">
        <v>79.5</v>
      </c>
      <c r="BP610" s="14">
        <v>83.5</v>
      </c>
      <c r="BQ610" s="14">
        <v>86</v>
      </c>
      <c r="BR610" s="14">
        <v>89</v>
      </c>
      <c r="BS610" s="14">
        <v>94</v>
      </c>
      <c r="BT610" s="14">
        <v>98</v>
      </c>
      <c r="BU610" s="14">
        <v>101.5</v>
      </c>
      <c r="BV610" s="14">
        <v>104</v>
      </c>
      <c r="BW610" s="14">
        <v>104</v>
      </c>
      <c r="BX610" s="14">
        <v>103.5</v>
      </c>
      <c r="BY610" s="14">
        <v>101.5</v>
      </c>
      <c r="BZ610" s="14">
        <v>98.5</v>
      </c>
      <c r="CA610" s="14">
        <v>95</v>
      </c>
      <c r="CB610" s="14">
        <v>91</v>
      </c>
      <c r="CC610" s="14">
        <v>88.5</v>
      </c>
      <c r="CD610" s="14">
        <v>86</v>
      </c>
      <c r="CE610" s="14">
        <v>4268.16</v>
      </c>
      <c r="CF610" s="14">
        <v>3338.3029999999999</v>
      </c>
      <c r="CG610" s="14">
        <v>3102.2280000000001</v>
      </c>
      <c r="CH610" s="14">
        <v>2733.4189999999999</v>
      </c>
      <c r="CI610" s="14">
        <v>2308.8649999999998</v>
      </c>
      <c r="CJ610" s="14">
        <v>1984.3979999999999</v>
      </c>
      <c r="CK610" s="14">
        <v>1481.18</v>
      </c>
      <c r="CL610" s="14">
        <v>1489.9269999999999</v>
      </c>
      <c r="CM610" s="14">
        <v>1793.2239999999999</v>
      </c>
      <c r="CN610" s="14">
        <v>2329.71</v>
      </c>
      <c r="CO610" s="14">
        <v>3750.7260000000001</v>
      </c>
      <c r="CP610" s="14">
        <v>4174.3829999999998</v>
      </c>
      <c r="CQ610" s="14">
        <v>4780.0770000000002</v>
      </c>
      <c r="CR610" s="14">
        <v>4998.9040000000005</v>
      </c>
      <c r="CS610" s="14">
        <v>4921.6779999999999</v>
      </c>
      <c r="CT610" s="14">
        <v>4862.6189999999997</v>
      </c>
      <c r="CU610" s="14">
        <v>4952.1890000000003</v>
      </c>
      <c r="CV610" s="14">
        <v>5046.2719999999999</v>
      </c>
      <c r="CW610" s="14">
        <v>4920.4660000000003</v>
      </c>
      <c r="CX610" s="14">
        <v>5156.12</v>
      </c>
      <c r="CY610" s="14">
        <v>5148.223</v>
      </c>
      <c r="CZ610" s="14">
        <v>5588.28</v>
      </c>
      <c r="DA610" s="14">
        <v>5623.9309999999996</v>
      </c>
      <c r="DB610" s="14">
        <v>5407.0559999999996</v>
      </c>
      <c r="DC610" s="14">
        <v>4078.0509999999999</v>
      </c>
      <c r="DD610" s="14">
        <v>16</v>
      </c>
      <c r="DE610" s="14">
        <v>19</v>
      </c>
      <c r="DF610" s="27">
        <f t="shared" ca="1" si="9"/>
        <v>1269.1962500000009</v>
      </c>
      <c r="DG610" s="14">
        <v>0</v>
      </c>
      <c r="DH610" s="14"/>
      <c r="DI610" s="14"/>
      <c r="DJ610" s="14"/>
      <c r="DK610" s="14"/>
      <c r="DL610" s="14"/>
      <c r="DM610" s="14"/>
      <c r="DN610" s="14"/>
      <c r="DO610" s="14"/>
      <c r="DP610" s="14"/>
      <c r="DQ610" s="14"/>
      <c r="DR610" s="14"/>
      <c r="DS610" s="14"/>
      <c r="DT610" s="14"/>
      <c r="DU610" s="14"/>
      <c r="DV610" s="14"/>
      <c r="DW610" s="14"/>
      <c r="DX610" s="14"/>
      <c r="DY610" s="14"/>
      <c r="DZ610" s="14"/>
      <c r="EA610" s="14"/>
    </row>
    <row r="611" spans="1:131" x14ac:dyDescent="0.25">
      <c r="A611" s="14" t="s">
        <v>64</v>
      </c>
      <c r="B611" s="14" t="s">
        <v>130</v>
      </c>
      <c r="C611" s="14" t="s">
        <v>63</v>
      </c>
      <c r="D611" s="14" t="s">
        <v>63</v>
      </c>
      <c r="E611" s="14" t="s">
        <v>63</v>
      </c>
      <c r="F611" s="14" t="s">
        <v>63</v>
      </c>
      <c r="G611" s="14" t="s">
        <v>191</v>
      </c>
      <c r="H611" s="1">
        <v>42242</v>
      </c>
      <c r="I611" s="14">
        <v>5591.9960000000001</v>
      </c>
      <c r="J611" s="14">
        <v>5450.6409999999996</v>
      </c>
      <c r="K611" s="14">
        <v>5372.45</v>
      </c>
      <c r="L611" s="14">
        <v>5176.7240000000002</v>
      </c>
      <c r="M611" s="14">
        <v>5275.65</v>
      </c>
      <c r="N611" s="14">
        <v>6225.4089999999997</v>
      </c>
      <c r="O611" s="14">
        <v>7055.9669999999996</v>
      </c>
      <c r="P611" s="14">
        <v>7859.4709999999995</v>
      </c>
      <c r="Q611" s="14">
        <v>8465.4519999999993</v>
      </c>
      <c r="R611" s="14">
        <v>8626.0990000000002</v>
      </c>
      <c r="S611" s="14">
        <v>8564.3109999999997</v>
      </c>
      <c r="T611" s="14">
        <v>8633.7029999999995</v>
      </c>
      <c r="U611" s="14">
        <v>8654.8009999999995</v>
      </c>
      <c r="V611" s="14">
        <v>8675.7459999999992</v>
      </c>
      <c r="W611" s="14">
        <v>8465.3490000000002</v>
      </c>
      <c r="X611" s="14">
        <v>7519.1009999999997</v>
      </c>
      <c r="Y611" s="14">
        <v>7229.4440000000004</v>
      </c>
      <c r="Z611" s="14">
        <v>6816.1459999999997</v>
      </c>
      <c r="AA611" s="14">
        <v>6611.5330000000004</v>
      </c>
      <c r="AB611" s="14">
        <v>7008.3440000000001</v>
      </c>
      <c r="AC611" s="14">
        <v>7300.1940000000004</v>
      </c>
      <c r="AD611" s="14">
        <v>7238.1319999999996</v>
      </c>
      <c r="AE611" s="14">
        <v>7034.0879999999997</v>
      </c>
      <c r="AF611" s="14">
        <v>6344.5259999999998</v>
      </c>
      <c r="AG611" s="14">
        <v>7044.0559999999996</v>
      </c>
      <c r="AH611" s="14">
        <v>5575.8540000000003</v>
      </c>
      <c r="AI611" s="14">
        <v>5480.9520000000002</v>
      </c>
      <c r="AJ611" s="14">
        <v>5371.91</v>
      </c>
      <c r="AK611" s="14">
        <v>5233.4260000000004</v>
      </c>
      <c r="AL611" s="14">
        <v>5283.38</v>
      </c>
      <c r="AM611" s="14">
        <v>6279.848</v>
      </c>
      <c r="AN611" s="14">
        <v>7034.2640000000001</v>
      </c>
      <c r="AO611" s="14">
        <v>7823.2610000000004</v>
      </c>
      <c r="AP611" s="14">
        <v>8460.5889999999999</v>
      </c>
      <c r="AQ611" s="14">
        <v>8628.52</v>
      </c>
      <c r="AR611" s="14">
        <v>8601.2199999999993</v>
      </c>
      <c r="AS611" s="14">
        <v>8664.393</v>
      </c>
      <c r="AT611" s="14">
        <v>8684.3510000000006</v>
      </c>
      <c r="AU611" s="14">
        <v>8666.0360000000001</v>
      </c>
      <c r="AV611" s="14">
        <v>8622.2520000000004</v>
      </c>
      <c r="AW611" s="14">
        <v>8428.7109999999993</v>
      </c>
      <c r="AX611" s="14">
        <v>8168.817</v>
      </c>
      <c r="AY611" s="14">
        <v>7726.5959999999995</v>
      </c>
      <c r="AZ611" s="14">
        <v>7453.29</v>
      </c>
      <c r="BA611" s="14">
        <v>7421.8919999999998</v>
      </c>
      <c r="BB611" s="14">
        <v>7338.6549999999997</v>
      </c>
      <c r="BC611" s="14">
        <v>7122.817</v>
      </c>
      <c r="BD611" s="14">
        <v>6815.9830000000002</v>
      </c>
      <c r="BE611" s="14">
        <v>6234.5649999999996</v>
      </c>
      <c r="BF611" s="14">
        <v>7945.6719999999996</v>
      </c>
      <c r="BG611" s="14">
        <v>84</v>
      </c>
      <c r="BH611" s="14">
        <v>81.5</v>
      </c>
      <c r="BI611" s="14">
        <v>79.5</v>
      </c>
      <c r="BJ611" s="14">
        <v>77.5</v>
      </c>
      <c r="BK611" s="14">
        <v>76.5</v>
      </c>
      <c r="BL611" s="14">
        <v>75</v>
      </c>
      <c r="BM611" s="14">
        <v>75</v>
      </c>
      <c r="BN611" s="14">
        <v>75</v>
      </c>
      <c r="BO611" s="14">
        <v>79.5</v>
      </c>
      <c r="BP611" s="14">
        <v>85.5</v>
      </c>
      <c r="BQ611" s="14">
        <v>89</v>
      </c>
      <c r="BR611" s="14">
        <v>91.5</v>
      </c>
      <c r="BS611" s="14">
        <v>95</v>
      </c>
      <c r="BT611" s="14">
        <v>98.5</v>
      </c>
      <c r="BU611" s="14">
        <v>101</v>
      </c>
      <c r="BV611" s="14">
        <v>102</v>
      </c>
      <c r="BW611" s="14">
        <v>102</v>
      </c>
      <c r="BX611" s="14">
        <v>102</v>
      </c>
      <c r="BY611" s="14">
        <v>100.5</v>
      </c>
      <c r="BZ611" s="14">
        <v>98.5</v>
      </c>
      <c r="CA611" s="14">
        <v>95.5</v>
      </c>
      <c r="CB611" s="14">
        <v>93</v>
      </c>
      <c r="CC611" s="14">
        <v>89</v>
      </c>
      <c r="CD611" s="14">
        <v>86</v>
      </c>
      <c r="CE611" s="14">
        <v>4231.7139999999999</v>
      </c>
      <c r="CF611" s="14">
        <v>3372.6610000000001</v>
      </c>
      <c r="CG611" s="14">
        <v>3144.3850000000002</v>
      </c>
      <c r="CH611" s="14">
        <v>2735.5630000000001</v>
      </c>
      <c r="CI611" s="14">
        <v>2333.9189999999999</v>
      </c>
      <c r="CJ611" s="14">
        <v>2013.75</v>
      </c>
      <c r="CK611" s="14">
        <v>1509.202</v>
      </c>
      <c r="CL611" s="14">
        <v>1515.0909999999999</v>
      </c>
      <c r="CM611" s="14">
        <v>1841.39</v>
      </c>
      <c r="CN611" s="14">
        <v>2419.5459999999998</v>
      </c>
      <c r="CO611" s="14">
        <v>3751.9090000000001</v>
      </c>
      <c r="CP611" s="14">
        <v>4155.1040000000003</v>
      </c>
      <c r="CQ611" s="14">
        <v>4810.1350000000002</v>
      </c>
      <c r="CR611" s="14">
        <v>5079.6899999999996</v>
      </c>
      <c r="CS611" s="14">
        <v>5003.0609999999997</v>
      </c>
      <c r="CT611" s="14">
        <v>4920.6750000000002</v>
      </c>
      <c r="CU611" s="14">
        <v>5024.4889999999996</v>
      </c>
      <c r="CV611" s="14">
        <v>5130.1030000000001</v>
      </c>
      <c r="CW611" s="14">
        <v>5011.2370000000001</v>
      </c>
      <c r="CX611" s="14">
        <v>5259.8310000000001</v>
      </c>
      <c r="CY611" s="14">
        <v>5213.9840000000004</v>
      </c>
      <c r="CZ611" s="14">
        <v>5581.384</v>
      </c>
      <c r="DA611" s="14">
        <v>5653.3180000000002</v>
      </c>
      <c r="DB611" s="14">
        <v>5456.7539999999999</v>
      </c>
      <c r="DC611" s="14">
        <v>4147.5190000000002</v>
      </c>
      <c r="DD611" s="14">
        <v>16</v>
      </c>
      <c r="DE611" s="14">
        <v>19</v>
      </c>
      <c r="DF611" s="27">
        <f t="shared" ca="1" si="9"/>
        <v>1192.5379999999996</v>
      </c>
      <c r="DG611" s="14">
        <v>0</v>
      </c>
      <c r="DH611" s="14"/>
      <c r="DI611" s="14"/>
      <c r="DJ611" s="14"/>
      <c r="DK611" s="14"/>
      <c r="DL611" s="14"/>
      <c r="DM611" s="14"/>
      <c r="DN611" s="14"/>
      <c r="DO611" s="14"/>
      <c r="DP611" s="14"/>
      <c r="DQ611" s="14"/>
      <c r="DR611" s="14"/>
      <c r="DS611" s="14"/>
      <c r="DT611" s="14"/>
      <c r="DU611" s="14"/>
      <c r="DV611" s="14"/>
      <c r="DW611" s="14"/>
      <c r="DX611" s="14"/>
      <c r="DY611" s="14"/>
      <c r="DZ611" s="14"/>
      <c r="EA611" s="14"/>
    </row>
    <row r="612" spans="1:131" x14ac:dyDescent="0.25">
      <c r="A612" s="14" t="s">
        <v>64</v>
      </c>
      <c r="B612" s="14" t="s">
        <v>130</v>
      </c>
      <c r="C612" s="14" t="s">
        <v>63</v>
      </c>
      <c r="D612" s="14" t="s">
        <v>63</v>
      </c>
      <c r="E612" s="14" t="s">
        <v>63</v>
      </c>
      <c r="F612" s="14" t="s">
        <v>63</v>
      </c>
      <c r="G612" s="14" t="s">
        <v>191</v>
      </c>
      <c r="H612" s="1">
        <v>42243</v>
      </c>
      <c r="I612" s="14">
        <v>6011.3270000000002</v>
      </c>
      <c r="J612" s="14">
        <v>5704.5630000000001</v>
      </c>
      <c r="K612" s="14">
        <v>5565.2749999999996</v>
      </c>
      <c r="L612" s="14">
        <v>5278.2120000000004</v>
      </c>
      <c r="M612" s="14">
        <v>5251.7969999999996</v>
      </c>
      <c r="N612" s="14">
        <v>5934.95</v>
      </c>
      <c r="O612" s="14">
        <v>6974.3959999999997</v>
      </c>
      <c r="P612" s="14">
        <v>7743.1189999999997</v>
      </c>
      <c r="Q612" s="14">
        <v>8014.9170000000004</v>
      </c>
      <c r="R612" s="14">
        <v>8433.4480000000003</v>
      </c>
      <c r="S612" s="14">
        <v>8338.5450000000001</v>
      </c>
      <c r="T612" s="14">
        <v>8285.31</v>
      </c>
      <c r="U612" s="14">
        <v>8572.3379999999997</v>
      </c>
      <c r="V612" s="14">
        <v>8626.4349999999995</v>
      </c>
      <c r="W612" s="14">
        <v>8341.3889999999992</v>
      </c>
      <c r="X612" s="14">
        <v>7178.357</v>
      </c>
      <c r="Y612" s="14">
        <v>6824.6080000000002</v>
      </c>
      <c r="Z612" s="14">
        <v>6598.7939999999999</v>
      </c>
      <c r="AA612" s="14">
        <v>6221.1490000000003</v>
      </c>
      <c r="AB612" s="14">
        <v>6752.076</v>
      </c>
      <c r="AC612" s="14">
        <v>7201.6450000000004</v>
      </c>
      <c r="AD612" s="14">
        <v>6901.2380000000003</v>
      </c>
      <c r="AE612" s="14">
        <v>6757.0929999999998</v>
      </c>
      <c r="AF612" s="14">
        <v>6060.9859999999999</v>
      </c>
      <c r="AG612" s="14">
        <v>6705.7269999999999</v>
      </c>
      <c r="AH612" s="14">
        <v>5991.9620000000004</v>
      </c>
      <c r="AI612" s="14">
        <v>5726.0119999999997</v>
      </c>
      <c r="AJ612" s="14">
        <v>5561.5630000000001</v>
      </c>
      <c r="AK612" s="14">
        <v>5328.7960000000003</v>
      </c>
      <c r="AL612" s="14">
        <v>5248.567</v>
      </c>
      <c r="AM612" s="14">
        <v>5993.3109999999997</v>
      </c>
      <c r="AN612" s="14">
        <v>6952.9430000000002</v>
      </c>
      <c r="AO612" s="14">
        <v>7701.4669999999996</v>
      </c>
      <c r="AP612" s="14">
        <v>8010.3370000000004</v>
      </c>
      <c r="AQ612" s="14">
        <v>8450.6890000000003</v>
      </c>
      <c r="AR612" s="14">
        <v>8397.4699999999993</v>
      </c>
      <c r="AS612" s="14">
        <v>8327.3109999999997</v>
      </c>
      <c r="AT612" s="14">
        <v>8611.5020000000004</v>
      </c>
      <c r="AU612" s="14">
        <v>8619.4500000000007</v>
      </c>
      <c r="AV612" s="14">
        <v>8509.4150000000009</v>
      </c>
      <c r="AW612" s="14">
        <v>8102.9530000000004</v>
      </c>
      <c r="AX612" s="14">
        <v>7782.05</v>
      </c>
      <c r="AY612" s="14">
        <v>7526.5609999999997</v>
      </c>
      <c r="AZ612" s="14">
        <v>7083.7960000000003</v>
      </c>
      <c r="BA612" s="14">
        <v>7184.9530000000004</v>
      </c>
      <c r="BB612" s="14">
        <v>7269.67</v>
      </c>
      <c r="BC612" s="14">
        <v>6791.0230000000001</v>
      </c>
      <c r="BD612" s="14">
        <v>6507.357</v>
      </c>
      <c r="BE612" s="14">
        <v>5945.0630000000001</v>
      </c>
      <c r="BF612" s="14">
        <v>7625.0990000000002</v>
      </c>
      <c r="BG612" s="14">
        <v>83.5</v>
      </c>
      <c r="BH612" s="14">
        <v>80.5</v>
      </c>
      <c r="BI612" s="14">
        <v>79.5</v>
      </c>
      <c r="BJ612" s="14">
        <v>78</v>
      </c>
      <c r="BK612" s="14">
        <v>76.5</v>
      </c>
      <c r="BL612" s="14">
        <v>75.5</v>
      </c>
      <c r="BM612" s="14">
        <v>75</v>
      </c>
      <c r="BN612" s="14">
        <v>75.5</v>
      </c>
      <c r="BO612" s="14">
        <v>79.5</v>
      </c>
      <c r="BP612" s="14">
        <v>84.5</v>
      </c>
      <c r="BQ612" s="14">
        <v>88.5</v>
      </c>
      <c r="BR612" s="14">
        <v>92</v>
      </c>
      <c r="BS612" s="14">
        <v>96</v>
      </c>
      <c r="BT612" s="14">
        <v>99.5</v>
      </c>
      <c r="BU612" s="14">
        <v>101.5</v>
      </c>
      <c r="BV612" s="14">
        <v>103</v>
      </c>
      <c r="BW612" s="14">
        <v>103.5</v>
      </c>
      <c r="BX612" s="14">
        <v>103</v>
      </c>
      <c r="BY612" s="14">
        <v>101.5</v>
      </c>
      <c r="BZ612" s="14">
        <v>99.5</v>
      </c>
      <c r="CA612" s="14">
        <v>97.5</v>
      </c>
      <c r="CB612" s="14">
        <v>94.5</v>
      </c>
      <c r="CC612" s="14">
        <v>91.5</v>
      </c>
      <c r="CD612" s="14">
        <v>86</v>
      </c>
      <c r="CE612" s="14">
        <v>4171.8459999999995</v>
      </c>
      <c r="CF612" s="14">
        <v>3346.9459999999999</v>
      </c>
      <c r="CG612" s="14">
        <v>3111.8870000000002</v>
      </c>
      <c r="CH612" s="14">
        <v>2697.384</v>
      </c>
      <c r="CI612" s="14">
        <v>2293.5830000000001</v>
      </c>
      <c r="CJ612" s="14">
        <v>1979.62</v>
      </c>
      <c r="CK612" s="14">
        <v>1470.069</v>
      </c>
      <c r="CL612" s="14">
        <v>1480.4480000000001</v>
      </c>
      <c r="CM612" s="14">
        <v>1796.088</v>
      </c>
      <c r="CN612" s="14">
        <v>2319.4749999999999</v>
      </c>
      <c r="CO612" s="14">
        <v>3636.07</v>
      </c>
      <c r="CP612" s="14">
        <v>4059.9369999999999</v>
      </c>
      <c r="CQ612" s="14">
        <v>4720.2889999999998</v>
      </c>
      <c r="CR612" s="14">
        <v>4987.7759999999998</v>
      </c>
      <c r="CS612" s="14">
        <v>4899.7370000000001</v>
      </c>
      <c r="CT612" s="14">
        <v>4822.9440000000004</v>
      </c>
      <c r="CU612" s="14">
        <v>4915.192</v>
      </c>
      <c r="CV612" s="14">
        <v>5033.0929999999998</v>
      </c>
      <c r="CW612" s="14">
        <v>4916.5659999999998</v>
      </c>
      <c r="CX612" s="14">
        <v>5161.0730000000003</v>
      </c>
      <c r="CY612" s="14">
        <v>5210.54</v>
      </c>
      <c r="CZ612" s="14">
        <v>5571.8729999999996</v>
      </c>
      <c r="DA612" s="14">
        <v>5842.7479999999996</v>
      </c>
      <c r="DB612" s="14">
        <v>5444.8590000000004</v>
      </c>
      <c r="DC612" s="14">
        <v>4069.6469999999999</v>
      </c>
      <c r="DD612" s="14">
        <v>16</v>
      </c>
      <c r="DE612" s="14">
        <v>19</v>
      </c>
      <c r="DF612" s="27">
        <f t="shared" ca="1" si="9"/>
        <v>1274.51775</v>
      </c>
      <c r="DG612" s="14">
        <v>0</v>
      </c>
      <c r="DH612" s="14"/>
      <c r="DI612" s="14"/>
      <c r="DJ612" s="14"/>
      <c r="DK612" s="14"/>
      <c r="DL612" s="14"/>
      <c r="DM612" s="14"/>
      <c r="DN612" s="14"/>
      <c r="DO612" s="14"/>
      <c r="DP612" s="14"/>
      <c r="DQ612" s="14"/>
      <c r="DR612" s="14"/>
      <c r="DS612" s="14"/>
      <c r="DT612" s="14"/>
      <c r="DU612" s="14"/>
      <c r="DV612" s="14"/>
      <c r="DW612" s="14"/>
      <c r="DX612" s="14"/>
      <c r="DY612" s="14"/>
      <c r="DZ612" s="14"/>
      <c r="EA612" s="14"/>
    </row>
    <row r="613" spans="1:131" x14ac:dyDescent="0.25">
      <c r="A613" s="14" t="s">
        <v>64</v>
      </c>
      <c r="B613" s="14" t="s">
        <v>130</v>
      </c>
      <c r="C613" s="14" t="s">
        <v>63</v>
      </c>
      <c r="D613" s="14" t="s">
        <v>63</v>
      </c>
      <c r="E613" s="14" t="s">
        <v>63</v>
      </c>
      <c r="F613" s="14" t="s">
        <v>63</v>
      </c>
      <c r="G613" s="14" t="s">
        <v>191</v>
      </c>
      <c r="H613" s="1">
        <v>42256</v>
      </c>
      <c r="I613" s="14">
        <v>3958.8359999999998</v>
      </c>
      <c r="J613" s="14">
        <v>3847.7220000000002</v>
      </c>
      <c r="K613" s="14">
        <v>3789.0459999999998</v>
      </c>
      <c r="L613" s="14">
        <v>3721.3649999999998</v>
      </c>
      <c r="M613" s="14">
        <v>3671.3789999999999</v>
      </c>
      <c r="N613" s="14">
        <v>4610.5720000000001</v>
      </c>
      <c r="O613" s="14">
        <v>5372.7719999999999</v>
      </c>
      <c r="P613" s="14">
        <v>6140.4170000000004</v>
      </c>
      <c r="Q613" s="14">
        <v>6579.2280000000001</v>
      </c>
      <c r="R613" s="14">
        <v>6829.4979999999996</v>
      </c>
      <c r="S613" s="14">
        <v>6990.8590000000004</v>
      </c>
      <c r="T613" s="14">
        <v>7394.3059999999996</v>
      </c>
      <c r="U613" s="14">
        <v>7462.27</v>
      </c>
      <c r="V613" s="14">
        <v>7442.4939999999997</v>
      </c>
      <c r="W613" s="14">
        <v>7531.4139999999998</v>
      </c>
      <c r="X613" s="14">
        <v>6427.95</v>
      </c>
      <c r="Y613" s="14">
        <v>6239.8379999999997</v>
      </c>
      <c r="Z613" s="14">
        <v>5847.6530000000002</v>
      </c>
      <c r="AA613" s="14">
        <v>5452.46</v>
      </c>
      <c r="AB613" s="14">
        <v>5915.2420000000002</v>
      </c>
      <c r="AC613" s="14">
        <v>6077.7759999999998</v>
      </c>
      <c r="AD613" s="14">
        <v>5983.7939999999999</v>
      </c>
      <c r="AE613" s="14">
        <v>5930.5510000000004</v>
      </c>
      <c r="AF613" s="14">
        <v>5132.2049999999999</v>
      </c>
      <c r="AG613" s="14">
        <v>5991.9750000000004</v>
      </c>
      <c r="AH613" s="14">
        <v>3946.6909999999998</v>
      </c>
      <c r="AI613" s="14">
        <v>3867.8490000000002</v>
      </c>
      <c r="AJ613" s="14">
        <v>3774.0360000000001</v>
      </c>
      <c r="AK613" s="14">
        <v>3778.65</v>
      </c>
      <c r="AL613" s="14">
        <v>3679.2739999999999</v>
      </c>
      <c r="AM613" s="14">
        <v>4631.7129999999997</v>
      </c>
      <c r="AN613" s="14">
        <v>5361.558</v>
      </c>
      <c r="AO613" s="14">
        <v>6151.63</v>
      </c>
      <c r="AP613" s="14">
        <v>6572.9880000000003</v>
      </c>
      <c r="AQ613" s="14">
        <v>6812.241</v>
      </c>
      <c r="AR613" s="14">
        <v>7008.4769999999999</v>
      </c>
      <c r="AS613" s="14">
        <v>7415.3469999999998</v>
      </c>
      <c r="AT613" s="14">
        <v>7498.527</v>
      </c>
      <c r="AU613" s="14">
        <v>7472.4740000000002</v>
      </c>
      <c r="AV613" s="14">
        <v>7653.4669999999996</v>
      </c>
      <c r="AW613" s="14">
        <v>7214.5709999999999</v>
      </c>
      <c r="AX613" s="14">
        <v>7091.1139999999996</v>
      </c>
      <c r="AY613" s="14">
        <v>6660.38</v>
      </c>
      <c r="AZ613" s="14">
        <v>6205.7950000000001</v>
      </c>
      <c r="BA613" s="14">
        <v>6258.9660000000003</v>
      </c>
      <c r="BB613" s="14">
        <v>6027.201</v>
      </c>
      <c r="BC613" s="14">
        <v>5829.1009999999997</v>
      </c>
      <c r="BD613" s="14">
        <v>5704.21</v>
      </c>
      <c r="BE613" s="14">
        <v>5017.3909999999996</v>
      </c>
      <c r="BF613" s="14">
        <v>6793.9430000000002</v>
      </c>
      <c r="BG613" s="14">
        <v>79</v>
      </c>
      <c r="BH613" s="14">
        <v>77</v>
      </c>
      <c r="BI613" s="14">
        <v>76</v>
      </c>
      <c r="BJ613" s="14">
        <v>74.5</v>
      </c>
      <c r="BK613" s="14">
        <v>72</v>
      </c>
      <c r="BL613" s="14">
        <v>71</v>
      </c>
      <c r="BM613" s="14">
        <v>71</v>
      </c>
      <c r="BN613" s="14">
        <v>72</v>
      </c>
      <c r="BO613" s="14">
        <v>77</v>
      </c>
      <c r="BP613" s="14">
        <v>82.5</v>
      </c>
      <c r="BQ613" s="14">
        <v>86.5</v>
      </c>
      <c r="BR613" s="14">
        <v>91</v>
      </c>
      <c r="BS613" s="14">
        <v>95.5</v>
      </c>
      <c r="BT613" s="14">
        <v>99</v>
      </c>
      <c r="BU613" s="14">
        <v>101.5</v>
      </c>
      <c r="BV613" s="14">
        <v>103.5</v>
      </c>
      <c r="BW613" s="14">
        <v>104</v>
      </c>
      <c r="BX613" s="14">
        <v>104</v>
      </c>
      <c r="BY613" s="14">
        <v>102</v>
      </c>
      <c r="BZ613" s="14">
        <v>97.5</v>
      </c>
      <c r="CA613" s="14">
        <v>92.5</v>
      </c>
      <c r="CB613" s="14">
        <v>88.5</v>
      </c>
      <c r="CC613" s="14">
        <v>86</v>
      </c>
      <c r="CD613" s="14">
        <v>83</v>
      </c>
      <c r="CE613" s="14">
        <v>4174.4350000000004</v>
      </c>
      <c r="CF613" s="14">
        <v>3293.4029999999998</v>
      </c>
      <c r="CG613" s="14">
        <v>2968.4479999999999</v>
      </c>
      <c r="CH613" s="14">
        <v>2473.473</v>
      </c>
      <c r="CI613" s="14">
        <v>2222.357</v>
      </c>
      <c r="CJ613" s="14">
        <v>1700.748</v>
      </c>
      <c r="CK613" s="14">
        <v>1523.123</v>
      </c>
      <c r="CL613" s="14">
        <v>1414.5940000000001</v>
      </c>
      <c r="CM613" s="14">
        <v>1682.644</v>
      </c>
      <c r="CN613" s="14">
        <v>2208.8589999999999</v>
      </c>
      <c r="CO613" s="14">
        <v>3481.5830000000001</v>
      </c>
      <c r="CP613" s="14">
        <v>3971.1759999999999</v>
      </c>
      <c r="CQ613" s="14">
        <v>4395.2290000000003</v>
      </c>
      <c r="CR613" s="14">
        <v>4891.607</v>
      </c>
      <c r="CS613" s="14">
        <v>5241.9549999999999</v>
      </c>
      <c r="CT613" s="14">
        <v>5274.8789999999999</v>
      </c>
      <c r="CU613" s="14">
        <v>5257.3149999999996</v>
      </c>
      <c r="CV613" s="14">
        <v>5269.0879999999997</v>
      </c>
      <c r="CW613" s="14">
        <v>5088.3720000000003</v>
      </c>
      <c r="CX613" s="14">
        <v>5337.4080000000004</v>
      </c>
      <c r="CY613" s="14">
        <v>5186.259</v>
      </c>
      <c r="CZ613" s="14">
        <v>5312.2510000000002</v>
      </c>
      <c r="DA613" s="14">
        <v>5575.143</v>
      </c>
      <c r="DB613" s="14">
        <v>5332.7439999999997</v>
      </c>
      <c r="DC613" s="14">
        <v>4315.2889999999998</v>
      </c>
      <c r="DD613" s="14">
        <v>16</v>
      </c>
      <c r="DE613" s="14">
        <v>19</v>
      </c>
      <c r="DF613" s="27">
        <f t="shared" ca="1" si="9"/>
        <v>1162.9077500000012</v>
      </c>
      <c r="DG613" s="14">
        <v>0</v>
      </c>
      <c r="DH613" s="14"/>
      <c r="DI613" s="14"/>
      <c r="DJ613" s="14"/>
      <c r="DK613" s="14"/>
      <c r="DL613" s="14"/>
      <c r="DM613" s="14"/>
      <c r="DN613" s="14"/>
      <c r="DO613" s="14"/>
      <c r="DP613" s="14"/>
      <c r="DQ613" s="14"/>
      <c r="DR613" s="14"/>
      <c r="DS613" s="14"/>
      <c r="DT613" s="14"/>
      <c r="DU613" s="14"/>
      <c r="DV613" s="14"/>
      <c r="DW613" s="14"/>
      <c r="DX613" s="14"/>
      <c r="DY613" s="14"/>
      <c r="DZ613" s="14"/>
      <c r="EA613" s="14"/>
    </row>
    <row r="614" spans="1:131" x14ac:dyDescent="0.25">
      <c r="A614" s="14" t="s">
        <v>64</v>
      </c>
      <c r="B614" s="14" t="s">
        <v>130</v>
      </c>
      <c r="C614" s="14" t="s">
        <v>63</v>
      </c>
      <c r="D614" s="14" t="s">
        <v>63</v>
      </c>
      <c r="E614" s="14" t="s">
        <v>63</v>
      </c>
      <c r="F614" s="14" t="s">
        <v>63</v>
      </c>
      <c r="G614" s="14" t="s">
        <v>191</v>
      </c>
      <c r="H614" s="1">
        <v>42257</v>
      </c>
      <c r="I614" s="14">
        <v>5449.5569999999998</v>
      </c>
      <c r="J614" s="14">
        <v>5216.9110000000001</v>
      </c>
      <c r="K614" s="14">
        <v>5033.5739999999996</v>
      </c>
      <c r="L614" s="14">
        <v>4971.9840000000004</v>
      </c>
      <c r="M614" s="14">
        <v>5050.82</v>
      </c>
      <c r="N614" s="14">
        <v>5790.14</v>
      </c>
      <c r="O614" s="14">
        <v>6495.1719999999996</v>
      </c>
      <c r="P614" s="14">
        <v>7093.1629999999996</v>
      </c>
      <c r="Q614" s="14">
        <v>7746.9279999999999</v>
      </c>
      <c r="R614" s="14">
        <v>8112.9669999999996</v>
      </c>
      <c r="S614" s="14">
        <v>8275.6440000000002</v>
      </c>
      <c r="T614" s="14">
        <v>8153.634</v>
      </c>
      <c r="U614" s="14">
        <v>8226.6010000000006</v>
      </c>
      <c r="V614" s="14">
        <v>8307.0310000000009</v>
      </c>
      <c r="W614" s="14">
        <v>8093.973</v>
      </c>
      <c r="X614" s="14">
        <v>7262.7839999999997</v>
      </c>
      <c r="Y614" s="14">
        <v>7047.6019999999999</v>
      </c>
      <c r="Z614" s="14">
        <v>6870.7060000000001</v>
      </c>
      <c r="AA614" s="14">
        <v>6395.6170000000002</v>
      </c>
      <c r="AB614" s="14">
        <v>6830.915</v>
      </c>
      <c r="AC614" s="14">
        <v>6905.8869999999997</v>
      </c>
      <c r="AD614" s="14">
        <v>6506.0020000000004</v>
      </c>
      <c r="AE614" s="14">
        <v>6223.0309999999999</v>
      </c>
      <c r="AF614" s="14">
        <v>5629.9989999999998</v>
      </c>
      <c r="AG614" s="14">
        <v>6894.1769999999997</v>
      </c>
      <c r="AH614" s="14">
        <v>5451.0079999999998</v>
      </c>
      <c r="AI614" s="14">
        <v>5258.4840000000004</v>
      </c>
      <c r="AJ614" s="14">
        <v>5047.0339999999997</v>
      </c>
      <c r="AK614" s="14">
        <v>5020.9390000000003</v>
      </c>
      <c r="AL614" s="14">
        <v>5058.7209999999995</v>
      </c>
      <c r="AM614" s="14">
        <v>5853.5820000000003</v>
      </c>
      <c r="AN614" s="14">
        <v>6481.8190000000004</v>
      </c>
      <c r="AO614" s="14">
        <v>7052.3789999999999</v>
      </c>
      <c r="AP614" s="14">
        <v>7723.2020000000002</v>
      </c>
      <c r="AQ614" s="14">
        <v>8129.6019999999999</v>
      </c>
      <c r="AR614" s="14">
        <v>8313.0229999999992</v>
      </c>
      <c r="AS614" s="14">
        <v>8194.8670000000002</v>
      </c>
      <c r="AT614" s="14">
        <v>8260.8040000000001</v>
      </c>
      <c r="AU614" s="14">
        <v>8302.5840000000007</v>
      </c>
      <c r="AV614" s="14">
        <v>8197.9060000000009</v>
      </c>
      <c r="AW614" s="14">
        <v>8001.7290000000003</v>
      </c>
      <c r="AX614" s="14">
        <v>7876.9930000000004</v>
      </c>
      <c r="AY614" s="14">
        <v>7668.0649999999996</v>
      </c>
      <c r="AZ614" s="14">
        <v>7159.1</v>
      </c>
      <c r="BA614" s="14">
        <v>7237.2790000000005</v>
      </c>
      <c r="BB614" s="14">
        <v>6955.2879999999996</v>
      </c>
      <c r="BC614" s="14">
        <v>6399.6750000000002</v>
      </c>
      <c r="BD614" s="14">
        <v>6034.9520000000002</v>
      </c>
      <c r="BE614" s="14">
        <v>5555.085</v>
      </c>
      <c r="BF614" s="14">
        <v>7676.8670000000002</v>
      </c>
      <c r="BG614" s="14">
        <v>81.5</v>
      </c>
      <c r="BH614" s="14">
        <v>80.5</v>
      </c>
      <c r="BI614" s="14">
        <v>79.5</v>
      </c>
      <c r="BJ614" s="14">
        <v>78</v>
      </c>
      <c r="BK614" s="14">
        <v>77</v>
      </c>
      <c r="BL614" s="14">
        <v>76</v>
      </c>
      <c r="BM614" s="14">
        <v>73.5</v>
      </c>
      <c r="BN614" s="14">
        <v>75</v>
      </c>
      <c r="BO614" s="14">
        <v>79.5</v>
      </c>
      <c r="BP614" s="14">
        <v>84.5</v>
      </c>
      <c r="BQ614" s="14">
        <v>89.5</v>
      </c>
      <c r="BR614" s="14">
        <v>92.5</v>
      </c>
      <c r="BS614" s="14">
        <v>95.5</v>
      </c>
      <c r="BT614" s="14">
        <v>99</v>
      </c>
      <c r="BU614" s="14">
        <v>102</v>
      </c>
      <c r="BV614" s="14">
        <v>103.5</v>
      </c>
      <c r="BW614" s="14">
        <v>105</v>
      </c>
      <c r="BX614" s="14">
        <v>103.5</v>
      </c>
      <c r="BY614" s="14">
        <v>102</v>
      </c>
      <c r="BZ614" s="14">
        <v>99</v>
      </c>
      <c r="CA614" s="14">
        <v>96.5</v>
      </c>
      <c r="CB614" s="14">
        <v>93.5</v>
      </c>
      <c r="CC614" s="14">
        <v>89.5</v>
      </c>
      <c r="CD614" s="14">
        <v>88</v>
      </c>
      <c r="CE614" s="14">
        <v>4308.0439999999999</v>
      </c>
      <c r="CF614" s="14">
        <v>3399.6379999999999</v>
      </c>
      <c r="CG614" s="14">
        <v>3163.0720000000001</v>
      </c>
      <c r="CH614" s="14">
        <v>2736.7350000000001</v>
      </c>
      <c r="CI614" s="14">
        <v>2338.9989999999998</v>
      </c>
      <c r="CJ614" s="14">
        <v>1995.7560000000001</v>
      </c>
      <c r="CK614" s="14">
        <v>1534.585</v>
      </c>
      <c r="CL614" s="14">
        <v>1493.12</v>
      </c>
      <c r="CM614" s="14">
        <v>1812.758</v>
      </c>
      <c r="CN614" s="14">
        <v>2336.9520000000002</v>
      </c>
      <c r="CO614" s="14">
        <v>3715.48</v>
      </c>
      <c r="CP614" s="14">
        <v>4140.357</v>
      </c>
      <c r="CQ614" s="14">
        <v>4805.6289999999999</v>
      </c>
      <c r="CR614" s="14">
        <v>5066.0789999999997</v>
      </c>
      <c r="CS614" s="14">
        <v>4970.8370000000004</v>
      </c>
      <c r="CT614" s="14">
        <v>4931.07</v>
      </c>
      <c r="CU614" s="14">
        <v>5117.6580000000004</v>
      </c>
      <c r="CV614" s="14">
        <v>5190.152</v>
      </c>
      <c r="CW614" s="14">
        <v>5060.0600000000004</v>
      </c>
      <c r="CX614" s="14">
        <v>5301.9949999999999</v>
      </c>
      <c r="CY614" s="14">
        <v>5239.9750000000004</v>
      </c>
      <c r="CZ614" s="14">
        <v>5561.723</v>
      </c>
      <c r="DA614" s="14">
        <v>5676.1629999999996</v>
      </c>
      <c r="DB614" s="14">
        <v>5583.1279999999997</v>
      </c>
      <c r="DC614" s="14">
        <v>4191.2920000000004</v>
      </c>
      <c r="DD614" s="14">
        <v>16</v>
      </c>
      <c r="DE614" s="14">
        <v>19</v>
      </c>
      <c r="DF614" s="27">
        <f t="shared" ca="1" si="9"/>
        <v>1041.9960000000019</v>
      </c>
      <c r="DG614" s="14">
        <v>0</v>
      </c>
      <c r="DH614" s="14"/>
      <c r="DI614" s="14"/>
      <c r="DJ614" s="14"/>
      <c r="DK614" s="14"/>
      <c r="DL614" s="14"/>
      <c r="DM614" s="14"/>
      <c r="DN614" s="14"/>
      <c r="DO614" s="14"/>
      <c r="DP614" s="14"/>
      <c r="DQ614" s="14"/>
      <c r="DR614" s="14"/>
      <c r="DS614" s="14"/>
      <c r="DT614" s="14"/>
      <c r="DU614" s="14"/>
      <c r="DV614" s="14"/>
      <c r="DW614" s="14"/>
      <c r="DX614" s="14"/>
      <c r="DY614" s="14"/>
      <c r="DZ614" s="14"/>
      <c r="EA614" s="14"/>
    </row>
    <row r="615" spans="1:131" x14ac:dyDescent="0.25">
      <c r="A615" s="14" t="s">
        <v>64</v>
      </c>
      <c r="B615" s="14" t="s">
        <v>130</v>
      </c>
      <c r="C615" s="14" t="s">
        <v>63</v>
      </c>
      <c r="D615" s="14" t="s">
        <v>63</v>
      </c>
      <c r="E615" s="14" t="s">
        <v>63</v>
      </c>
      <c r="F615" s="14" t="s">
        <v>63</v>
      </c>
      <c r="G615" s="14" t="s">
        <v>191</v>
      </c>
      <c r="H615" s="1">
        <v>42258</v>
      </c>
      <c r="I615" s="14">
        <v>5197.8509999999997</v>
      </c>
      <c r="J615" s="14">
        <v>5104.2849999999999</v>
      </c>
      <c r="K615" s="14">
        <v>4984.6080000000002</v>
      </c>
      <c r="L615" s="14">
        <v>5063.0460000000003</v>
      </c>
      <c r="M615" s="14">
        <v>5035.2439999999997</v>
      </c>
      <c r="N615" s="14">
        <v>5905.6710000000003</v>
      </c>
      <c r="O615" s="14">
        <v>7143.21</v>
      </c>
      <c r="P615" s="14">
        <v>7919.65</v>
      </c>
      <c r="Q615" s="14">
        <v>7947.3770000000004</v>
      </c>
      <c r="R615" s="14">
        <v>8228.5390000000007</v>
      </c>
      <c r="S615" s="14">
        <v>8177.6980000000003</v>
      </c>
      <c r="T615" s="14">
        <v>7982.1009999999997</v>
      </c>
      <c r="U615" s="14">
        <v>8082.7510000000002</v>
      </c>
      <c r="V615" s="14">
        <v>8122.7960000000003</v>
      </c>
      <c r="W615" s="14">
        <v>8137.5460000000003</v>
      </c>
      <c r="X615" s="14">
        <v>7240.1769999999997</v>
      </c>
      <c r="Y615" s="14">
        <v>6514.1170000000002</v>
      </c>
      <c r="Z615" s="14">
        <v>5993.7489999999998</v>
      </c>
      <c r="AA615" s="14">
        <v>5645.75</v>
      </c>
      <c r="AB615" s="14">
        <v>6214.07</v>
      </c>
      <c r="AC615" s="14">
        <v>6378.06</v>
      </c>
      <c r="AD615" s="14">
        <v>6368.3850000000002</v>
      </c>
      <c r="AE615" s="14">
        <v>6296.866</v>
      </c>
      <c r="AF615" s="14">
        <v>5432.674</v>
      </c>
      <c r="AG615" s="14">
        <v>6348.4480000000003</v>
      </c>
      <c r="AH615" s="14">
        <v>5176.866</v>
      </c>
      <c r="AI615" s="14">
        <v>5143.0360000000001</v>
      </c>
      <c r="AJ615" s="14">
        <v>4992.68</v>
      </c>
      <c r="AK615" s="14">
        <v>5130.6130000000003</v>
      </c>
      <c r="AL615" s="14">
        <v>5061.5450000000001</v>
      </c>
      <c r="AM615" s="14">
        <v>5955.9520000000002</v>
      </c>
      <c r="AN615" s="14">
        <v>7120.2049999999999</v>
      </c>
      <c r="AO615" s="14">
        <v>7878.6760000000004</v>
      </c>
      <c r="AP615" s="14">
        <v>7919.134</v>
      </c>
      <c r="AQ615" s="14">
        <v>8255.2049999999999</v>
      </c>
      <c r="AR615" s="14">
        <v>8251.6759999999995</v>
      </c>
      <c r="AS615" s="14">
        <v>8029.933</v>
      </c>
      <c r="AT615" s="14">
        <v>8115.3410000000003</v>
      </c>
      <c r="AU615" s="14">
        <v>8131.3</v>
      </c>
      <c r="AV615" s="14">
        <v>8281.0079999999998</v>
      </c>
      <c r="AW615" s="14">
        <v>8123.93</v>
      </c>
      <c r="AX615" s="14">
        <v>7443.152</v>
      </c>
      <c r="AY615" s="14">
        <v>6899.0739999999996</v>
      </c>
      <c r="AZ615" s="14">
        <v>6471.6880000000001</v>
      </c>
      <c r="BA615" s="14">
        <v>6603.1469999999999</v>
      </c>
      <c r="BB615" s="14">
        <v>6396.9089999999997</v>
      </c>
      <c r="BC615" s="14">
        <v>6249.6819999999998</v>
      </c>
      <c r="BD615" s="14">
        <v>6074.78</v>
      </c>
      <c r="BE615" s="14">
        <v>5329.3069999999998</v>
      </c>
      <c r="BF615" s="14">
        <v>7237.3280000000004</v>
      </c>
      <c r="BG615" s="14">
        <v>86</v>
      </c>
      <c r="BH615" s="14">
        <v>86</v>
      </c>
      <c r="BI615" s="14">
        <v>83</v>
      </c>
      <c r="BJ615" s="14">
        <v>81.5</v>
      </c>
      <c r="BK615" s="14">
        <v>80.5</v>
      </c>
      <c r="BL615" s="14">
        <v>79.5</v>
      </c>
      <c r="BM615" s="14">
        <v>78.5</v>
      </c>
      <c r="BN615" s="14">
        <v>77</v>
      </c>
      <c r="BO615" s="14">
        <v>78.5</v>
      </c>
      <c r="BP615" s="14">
        <v>81</v>
      </c>
      <c r="BQ615" s="14">
        <v>84.5</v>
      </c>
      <c r="BR615" s="14">
        <v>88.5</v>
      </c>
      <c r="BS615" s="14">
        <v>94</v>
      </c>
      <c r="BT615" s="14">
        <v>97</v>
      </c>
      <c r="BU615" s="14">
        <v>100</v>
      </c>
      <c r="BV615" s="14">
        <v>101</v>
      </c>
      <c r="BW615" s="14">
        <v>99.5</v>
      </c>
      <c r="BX615" s="14">
        <v>98.5</v>
      </c>
      <c r="BY615" s="14">
        <v>97.5</v>
      </c>
      <c r="BZ615" s="14">
        <v>95.5</v>
      </c>
      <c r="CA615" s="14">
        <v>93.5</v>
      </c>
      <c r="CB615" s="14">
        <v>91</v>
      </c>
      <c r="CC615" s="14">
        <v>89</v>
      </c>
      <c r="CD615" s="14">
        <v>87.5</v>
      </c>
      <c r="CE615" s="14">
        <v>5005.0950000000003</v>
      </c>
      <c r="CF615" s="14">
        <v>4235.9610000000002</v>
      </c>
      <c r="CG615" s="14">
        <v>3927.6860000000001</v>
      </c>
      <c r="CH615" s="14">
        <v>3359.97</v>
      </c>
      <c r="CI615" s="14">
        <v>2800.2979999999998</v>
      </c>
      <c r="CJ615" s="14">
        <v>2407.8820000000001</v>
      </c>
      <c r="CK615" s="14">
        <v>1768.077</v>
      </c>
      <c r="CL615" s="14">
        <v>1683.1289999999999</v>
      </c>
      <c r="CM615" s="14">
        <v>2099.84</v>
      </c>
      <c r="CN615" s="14">
        <v>2828.1019999999999</v>
      </c>
      <c r="CO615" s="14">
        <v>4447.9250000000002</v>
      </c>
      <c r="CP615" s="14">
        <v>4826.6139999999996</v>
      </c>
      <c r="CQ615" s="14">
        <v>5467.1120000000001</v>
      </c>
      <c r="CR615" s="14">
        <v>5757.7079999999996</v>
      </c>
      <c r="CS615" s="14">
        <v>5670.15</v>
      </c>
      <c r="CT615" s="14">
        <v>5665.5410000000002</v>
      </c>
      <c r="CU615" s="14">
        <v>5898.0649999999996</v>
      </c>
      <c r="CV615" s="14">
        <v>6056.89</v>
      </c>
      <c r="CW615" s="14">
        <v>5883.201</v>
      </c>
      <c r="CX615" s="14">
        <v>6229.2830000000004</v>
      </c>
      <c r="CY615" s="14">
        <v>6279.9579999999996</v>
      </c>
      <c r="CZ615" s="14">
        <v>6582.8090000000002</v>
      </c>
      <c r="DA615" s="14">
        <v>6686.64</v>
      </c>
      <c r="DB615" s="14">
        <v>6424.4690000000001</v>
      </c>
      <c r="DC615" s="14">
        <v>4867.7340000000004</v>
      </c>
      <c r="DD615" s="14">
        <v>16</v>
      </c>
      <c r="DE615" s="14">
        <v>19</v>
      </c>
      <c r="DF615" s="27">
        <f t="shared" ca="1" si="9"/>
        <v>1338.3427500000016</v>
      </c>
      <c r="DG615" s="14">
        <v>0</v>
      </c>
      <c r="DH615" s="14"/>
      <c r="DI615" s="14"/>
      <c r="DJ615" s="14"/>
      <c r="DK615" s="14"/>
      <c r="DL615" s="14"/>
      <c r="DM615" s="14"/>
      <c r="DN615" s="14"/>
      <c r="DO615" s="14"/>
      <c r="DP615" s="14"/>
      <c r="DQ615" s="14"/>
      <c r="DR615" s="14"/>
      <c r="DS615" s="14"/>
      <c r="DT615" s="14"/>
      <c r="DU615" s="14"/>
      <c r="DV615" s="14"/>
      <c r="DW615" s="14"/>
      <c r="DX615" s="14"/>
      <c r="DY615" s="14"/>
      <c r="DZ615" s="14"/>
      <c r="EA615" s="14"/>
    </row>
    <row r="616" spans="1:131" x14ac:dyDescent="0.25">
      <c r="A616" s="14" t="s">
        <v>64</v>
      </c>
      <c r="B616" s="14" t="s">
        <v>130</v>
      </c>
      <c r="C616" s="14" t="s">
        <v>63</v>
      </c>
      <c r="D616" s="14" t="s">
        <v>63</v>
      </c>
      <c r="E616" s="14" t="s">
        <v>63</v>
      </c>
      <c r="F616" s="14" t="s">
        <v>63</v>
      </c>
      <c r="G616" s="14" t="s">
        <v>191</v>
      </c>
      <c r="H616" s="1" t="s">
        <v>181</v>
      </c>
      <c r="I616" s="14">
        <v>5093.6980000000003</v>
      </c>
      <c r="J616" s="14">
        <v>4882.1220000000003</v>
      </c>
      <c r="K616" s="14">
        <v>4790.0259999999998</v>
      </c>
      <c r="L616" s="14">
        <v>4728.549</v>
      </c>
      <c r="M616" s="14">
        <v>4929.1229999999996</v>
      </c>
      <c r="N616" s="14">
        <v>5630.7759999999998</v>
      </c>
      <c r="O616" s="14">
        <v>6524.2309999999998</v>
      </c>
      <c r="P616" s="14">
        <v>7356.1040000000003</v>
      </c>
      <c r="Q616" s="14">
        <v>7645.5119999999997</v>
      </c>
      <c r="R616" s="14">
        <v>7865.0889999999999</v>
      </c>
      <c r="S616" s="14">
        <v>7826.5420000000004</v>
      </c>
      <c r="T616" s="14">
        <v>7904.335</v>
      </c>
      <c r="U616" s="14">
        <v>8029.6180000000004</v>
      </c>
      <c r="V616" s="14">
        <v>8059.1239999999998</v>
      </c>
      <c r="W616" s="14">
        <v>7768.7039999999997</v>
      </c>
      <c r="X616" s="14">
        <v>6725.8580000000002</v>
      </c>
      <c r="Y616" s="14">
        <v>6401.4359999999997</v>
      </c>
      <c r="Z616" s="14">
        <v>5938.8509999999997</v>
      </c>
      <c r="AA616" s="14">
        <v>5583.5320000000002</v>
      </c>
      <c r="AB616" s="14">
        <v>5941.6710000000003</v>
      </c>
      <c r="AC616" s="14">
        <v>6410.6040000000003</v>
      </c>
      <c r="AD616" s="14">
        <v>6319.3540000000003</v>
      </c>
      <c r="AE616" s="14">
        <v>5973.1670000000004</v>
      </c>
      <c r="AF616" s="14">
        <v>5431.61</v>
      </c>
      <c r="AG616" s="14">
        <v>6162.4189999999999</v>
      </c>
      <c r="AH616" s="14">
        <v>5070.9539999999997</v>
      </c>
      <c r="AI616" s="14">
        <v>4921.701</v>
      </c>
      <c r="AJ616" s="14">
        <v>4782.0110000000004</v>
      </c>
      <c r="AK616" s="14">
        <v>4778.607</v>
      </c>
      <c r="AL616" s="14">
        <v>4932.6750000000002</v>
      </c>
      <c r="AM616" s="14">
        <v>5656.4480000000003</v>
      </c>
      <c r="AN616" s="14">
        <v>6497.357</v>
      </c>
      <c r="AO616" s="14">
        <v>7303.9160000000002</v>
      </c>
      <c r="AP616" s="14">
        <v>7650.7380000000003</v>
      </c>
      <c r="AQ616" s="14">
        <v>7915.6970000000001</v>
      </c>
      <c r="AR616" s="14">
        <v>7886.585</v>
      </c>
      <c r="AS616" s="14">
        <v>7989.9520000000002</v>
      </c>
      <c r="AT616" s="14">
        <v>8093.2939999999999</v>
      </c>
      <c r="AU616" s="14">
        <v>8111.93</v>
      </c>
      <c r="AV616" s="14">
        <v>7967.6040000000003</v>
      </c>
      <c r="AW616" s="14">
        <v>7659.5870000000004</v>
      </c>
      <c r="AX616" s="14">
        <v>7327.6890000000003</v>
      </c>
      <c r="AY616" s="14">
        <v>6854.8190000000004</v>
      </c>
      <c r="AZ616" s="14">
        <v>6478.1620000000003</v>
      </c>
      <c r="BA616" s="14">
        <v>6432.7939999999999</v>
      </c>
      <c r="BB616" s="14">
        <v>6514.7169999999996</v>
      </c>
      <c r="BC616" s="14">
        <v>6251.0020000000004</v>
      </c>
      <c r="BD616" s="14">
        <v>5820.1059999999998</v>
      </c>
      <c r="BE616" s="14">
        <v>5399.0010000000002</v>
      </c>
      <c r="BF616" s="14">
        <v>7082.0780000000004</v>
      </c>
      <c r="BG616" s="14">
        <v>84.933329999999998</v>
      </c>
      <c r="BH616" s="14">
        <v>82.933329999999998</v>
      </c>
      <c r="BI616" s="14">
        <v>81.2</v>
      </c>
      <c r="BJ616" s="14">
        <v>79.3</v>
      </c>
      <c r="BK616" s="14">
        <v>77.599999999999994</v>
      </c>
      <c r="BL616" s="14">
        <v>76.233329999999995</v>
      </c>
      <c r="BM616" s="14">
        <v>75.666659999999993</v>
      </c>
      <c r="BN616" s="14">
        <v>76.599999999999994</v>
      </c>
      <c r="BO616" s="14">
        <v>80.400000000000006</v>
      </c>
      <c r="BP616" s="14">
        <v>84.966669999999993</v>
      </c>
      <c r="BQ616" s="14">
        <v>88.666659999999993</v>
      </c>
      <c r="BR616" s="14">
        <v>92.3</v>
      </c>
      <c r="BS616" s="14">
        <v>96.033330000000007</v>
      </c>
      <c r="BT616" s="14">
        <v>99.1</v>
      </c>
      <c r="BU616" s="14">
        <v>101.3</v>
      </c>
      <c r="BV616" s="14">
        <v>102.83329999999999</v>
      </c>
      <c r="BW616" s="14">
        <v>103.5</v>
      </c>
      <c r="BX616" s="14">
        <v>103.4</v>
      </c>
      <c r="BY616" s="14">
        <v>102.0667</v>
      </c>
      <c r="BZ616" s="14">
        <v>99.733329999999995</v>
      </c>
      <c r="CA616" s="14">
        <v>96.966669999999993</v>
      </c>
      <c r="CB616" s="14">
        <v>93.833340000000007</v>
      </c>
      <c r="CC616" s="14">
        <v>90.766670000000005</v>
      </c>
      <c r="CD616" s="14">
        <v>88.2</v>
      </c>
      <c r="CE616" s="14">
        <v>630.12919999999997</v>
      </c>
      <c r="CF616" s="14">
        <v>548.61059999999998</v>
      </c>
      <c r="CG616" s="14">
        <v>531.95939999999996</v>
      </c>
      <c r="CH616" s="14">
        <v>414.7047</v>
      </c>
      <c r="CI616" s="14">
        <v>295.32139999999998</v>
      </c>
      <c r="CJ616" s="14">
        <v>226.34880000000001</v>
      </c>
      <c r="CK616" s="14">
        <v>178.09139999999999</v>
      </c>
      <c r="CL616" s="14">
        <v>182.17939999999999</v>
      </c>
      <c r="CM616" s="14">
        <v>208.15700000000001</v>
      </c>
      <c r="CN616" s="14">
        <v>259.83609999999999</v>
      </c>
      <c r="CO616" s="14">
        <v>415.3014</v>
      </c>
      <c r="CP616" s="14">
        <v>476.73219999999998</v>
      </c>
      <c r="CQ616" s="14">
        <v>529.79359999999997</v>
      </c>
      <c r="CR616" s="14">
        <v>558.59010000000001</v>
      </c>
      <c r="CS616" s="14">
        <v>541.14760000000001</v>
      </c>
      <c r="CT616" s="14">
        <v>608.72839999999997</v>
      </c>
      <c r="CU616" s="14">
        <v>611.76179999999999</v>
      </c>
      <c r="CV616" s="14">
        <v>665.18190000000004</v>
      </c>
      <c r="CW616" s="14">
        <v>666.77620000000002</v>
      </c>
      <c r="CX616" s="14">
        <v>718.43730000000005</v>
      </c>
      <c r="CY616" s="14">
        <v>684.17880000000002</v>
      </c>
      <c r="CZ616" s="14">
        <v>735.08150000000001</v>
      </c>
      <c r="DA616" s="14">
        <v>766.37350000000004</v>
      </c>
      <c r="DB616" s="14">
        <v>762.77189999999996</v>
      </c>
      <c r="DC616" s="14">
        <v>489.5068</v>
      </c>
      <c r="DD616" s="14">
        <v>16</v>
      </c>
      <c r="DE616" s="14">
        <v>19</v>
      </c>
      <c r="DF616" s="27">
        <f t="shared" ca="1" si="9"/>
        <v>1290.0055000000002</v>
      </c>
      <c r="DG616" s="14">
        <v>0</v>
      </c>
      <c r="DH616" s="14"/>
      <c r="DI616" s="14"/>
      <c r="DJ616" s="14"/>
      <c r="DK616" s="14"/>
      <c r="DL616" s="14"/>
      <c r="DM616" s="14"/>
      <c r="DN616" s="14"/>
      <c r="DO616" s="14"/>
      <c r="DP616" s="14"/>
      <c r="DQ616" s="14"/>
      <c r="DR616" s="14"/>
      <c r="DS616" s="14"/>
      <c r="DT616" s="14"/>
      <c r="DU616" s="14"/>
      <c r="DV616" s="14"/>
      <c r="DW616" s="14"/>
      <c r="DX616" s="14"/>
      <c r="DY616" s="14"/>
      <c r="DZ616" s="14"/>
      <c r="EA616" s="14"/>
    </row>
    <row r="617" spans="1:131" x14ac:dyDescent="0.25">
      <c r="A617" s="14" t="s">
        <v>64</v>
      </c>
      <c r="B617" s="14" t="s">
        <v>130</v>
      </c>
      <c r="C617" s="14" t="s">
        <v>63</v>
      </c>
      <c r="D617" s="14" t="s">
        <v>63</v>
      </c>
      <c r="E617" s="14" t="s">
        <v>63</v>
      </c>
      <c r="F617" s="14" t="s">
        <v>63</v>
      </c>
      <c r="G617" s="14" t="s">
        <v>192</v>
      </c>
      <c r="H617" s="1">
        <v>42163</v>
      </c>
      <c r="I617" s="14">
        <v>1950.8130000000001</v>
      </c>
      <c r="J617" s="14">
        <v>1823.8610000000001</v>
      </c>
      <c r="K617" s="14">
        <v>1774.867</v>
      </c>
      <c r="L617" s="14">
        <v>1837.3979999999999</v>
      </c>
      <c r="M617" s="14">
        <v>2158.7159999999999</v>
      </c>
      <c r="N617" s="14">
        <v>2360.6129999999998</v>
      </c>
      <c r="O617" s="14">
        <v>3124.0360000000001</v>
      </c>
      <c r="P617" s="14">
        <v>3702.0590000000002</v>
      </c>
      <c r="Q617" s="14">
        <v>4679.6019999999999</v>
      </c>
      <c r="R617" s="14">
        <v>5585.6109999999999</v>
      </c>
      <c r="S617" s="14">
        <v>6122.3829999999998</v>
      </c>
      <c r="T617" s="14">
        <v>6589.2120000000004</v>
      </c>
      <c r="U617" s="14">
        <v>6502.3509999999997</v>
      </c>
      <c r="V617" s="14">
        <v>7069.7150000000001</v>
      </c>
      <c r="W617" s="14">
        <v>7379.4949999999999</v>
      </c>
      <c r="X617" s="14">
        <v>5784.57</v>
      </c>
      <c r="Y617" s="14">
        <v>6134.5479999999998</v>
      </c>
      <c r="Z617" s="14">
        <v>5907.7520000000004</v>
      </c>
      <c r="AA617" s="14">
        <v>5920.1030000000001</v>
      </c>
      <c r="AB617" s="14">
        <v>6677.2910000000002</v>
      </c>
      <c r="AC617" s="14">
        <v>6756.8519999999999</v>
      </c>
      <c r="AD617" s="14">
        <v>5505.7969999999996</v>
      </c>
      <c r="AE617" s="14">
        <v>3556.7449999999999</v>
      </c>
      <c r="AF617" s="14">
        <v>2834.7979999999998</v>
      </c>
      <c r="AG617" s="14">
        <v>5936.7430000000004</v>
      </c>
      <c r="AH617" s="14">
        <v>2020.1610000000001</v>
      </c>
      <c r="AI617" s="14">
        <v>1917.7719999999999</v>
      </c>
      <c r="AJ617" s="14">
        <v>1850.8510000000001</v>
      </c>
      <c r="AK617" s="14">
        <v>1882.307</v>
      </c>
      <c r="AL617" s="14">
        <v>2137.08</v>
      </c>
      <c r="AM617" s="14">
        <v>2374.7069999999999</v>
      </c>
      <c r="AN617" s="14">
        <v>3115.306</v>
      </c>
      <c r="AO617" s="14">
        <v>3704.08</v>
      </c>
      <c r="AP617" s="14">
        <v>4748.0360000000001</v>
      </c>
      <c r="AQ617" s="14">
        <v>5635.1840000000002</v>
      </c>
      <c r="AR617" s="14">
        <v>6198.4740000000002</v>
      </c>
      <c r="AS617" s="14">
        <v>6564.8140000000003</v>
      </c>
      <c r="AT617" s="14">
        <v>6430.9470000000001</v>
      </c>
      <c r="AU617" s="14">
        <v>6972.6790000000001</v>
      </c>
      <c r="AV617" s="14">
        <v>7235.3379999999997</v>
      </c>
      <c r="AW617" s="14">
        <v>7174.4040000000005</v>
      </c>
      <c r="AX617" s="14">
        <v>7145.518</v>
      </c>
      <c r="AY617" s="14">
        <v>6843.2160000000003</v>
      </c>
      <c r="AZ617" s="14">
        <v>6803.7250000000004</v>
      </c>
      <c r="BA617" s="14">
        <v>6692.2160000000003</v>
      </c>
      <c r="BB617" s="14">
        <v>6583.6869999999999</v>
      </c>
      <c r="BC617" s="14">
        <v>5422.5940000000001</v>
      </c>
      <c r="BD617" s="14">
        <v>3483.942</v>
      </c>
      <c r="BE617" s="14">
        <v>2808.029</v>
      </c>
      <c r="BF617" s="14">
        <v>6987.92</v>
      </c>
      <c r="BG617" s="14">
        <v>85.5</v>
      </c>
      <c r="BH617" s="14">
        <v>83</v>
      </c>
      <c r="BI617" s="14">
        <v>80.5</v>
      </c>
      <c r="BJ617" s="14">
        <v>78.5</v>
      </c>
      <c r="BK617" s="14">
        <v>77</v>
      </c>
      <c r="BL617" s="14">
        <v>74.5</v>
      </c>
      <c r="BM617" s="14">
        <v>75.5</v>
      </c>
      <c r="BN617" s="14">
        <v>78.5</v>
      </c>
      <c r="BO617" s="14">
        <v>81</v>
      </c>
      <c r="BP617" s="14">
        <v>85.5</v>
      </c>
      <c r="BQ617" s="14">
        <v>90.5</v>
      </c>
      <c r="BR617" s="14">
        <v>96</v>
      </c>
      <c r="BS617" s="14">
        <v>100</v>
      </c>
      <c r="BT617" s="14">
        <v>102.5</v>
      </c>
      <c r="BU617" s="14">
        <v>104.5</v>
      </c>
      <c r="BV617" s="14">
        <v>105</v>
      </c>
      <c r="BW617" s="14">
        <v>106</v>
      </c>
      <c r="BX617" s="14">
        <v>105</v>
      </c>
      <c r="BY617" s="14">
        <v>103.5</v>
      </c>
      <c r="BZ617" s="14">
        <v>102.5</v>
      </c>
      <c r="CA617" s="14">
        <v>99.5</v>
      </c>
      <c r="CB617" s="14">
        <v>94</v>
      </c>
      <c r="CC617" s="14">
        <v>91.5</v>
      </c>
      <c r="CD617" s="14">
        <v>91</v>
      </c>
      <c r="CE617" s="14">
        <v>2058.6280000000002</v>
      </c>
      <c r="CF617" s="14">
        <v>1961.8050000000001</v>
      </c>
      <c r="CG617" s="14">
        <v>1937.9860000000001</v>
      </c>
      <c r="CH617" s="14">
        <v>1750.788</v>
      </c>
      <c r="CI617" s="14">
        <v>1384.126</v>
      </c>
      <c r="CJ617" s="14">
        <v>1755.835</v>
      </c>
      <c r="CK617" s="14">
        <v>1748.9970000000001</v>
      </c>
      <c r="CL617" s="14">
        <v>1057.306</v>
      </c>
      <c r="CM617" s="14">
        <v>1124.829</v>
      </c>
      <c r="CN617" s="14">
        <v>1793.634</v>
      </c>
      <c r="CO617" s="14">
        <v>2005.35</v>
      </c>
      <c r="CP617" s="14">
        <v>2165.1019999999999</v>
      </c>
      <c r="CQ617" s="14">
        <v>2102.7359999999999</v>
      </c>
      <c r="CR617" s="14">
        <v>2212.614</v>
      </c>
      <c r="CS617" s="14">
        <v>2224.3200000000002</v>
      </c>
      <c r="CT617" s="14">
        <v>2092.6790000000001</v>
      </c>
      <c r="CU617" s="14">
        <v>1902.0060000000001</v>
      </c>
      <c r="CV617" s="14">
        <v>1892.4380000000001</v>
      </c>
      <c r="CW617" s="14">
        <v>1661.316</v>
      </c>
      <c r="CX617" s="14">
        <v>2908.674</v>
      </c>
      <c r="CY617" s="14">
        <v>2611.7660000000001</v>
      </c>
      <c r="CZ617" s="14">
        <v>2844.5990000000002</v>
      </c>
      <c r="DA617" s="14">
        <v>2002.5360000000001</v>
      </c>
      <c r="DB617" s="14">
        <v>2264.4009999999998</v>
      </c>
      <c r="DC617" s="14">
        <v>1393.954</v>
      </c>
      <c r="DD617" s="14">
        <v>16</v>
      </c>
      <c r="DE617" s="14">
        <v>19</v>
      </c>
      <c r="DF617" s="27">
        <f t="shared" ca="1" si="9"/>
        <v>1162.8757500000011</v>
      </c>
      <c r="DG617" s="14">
        <v>0</v>
      </c>
      <c r="DH617" s="14"/>
      <c r="DI617" s="14"/>
      <c r="DJ617" s="14"/>
      <c r="DK617" s="14"/>
      <c r="DL617" s="14"/>
      <c r="DM617" s="14"/>
      <c r="DN617" s="14"/>
      <c r="DO617" s="14"/>
      <c r="DP617" s="14"/>
      <c r="DQ617" s="14"/>
      <c r="DR617" s="14"/>
      <c r="DS617" s="14"/>
      <c r="DT617" s="14"/>
      <c r="DU617" s="14"/>
      <c r="DV617" s="14"/>
      <c r="DW617" s="14"/>
      <c r="DX617" s="14"/>
      <c r="DY617" s="14"/>
      <c r="DZ617" s="14"/>
      <c r="EA617" s="14"/>
    </row>
    <row r="618" spans="1:131" x14ac:dyDescent="0.25">
      <c r="A618" s="14" t="s">
        <v>64</v>
      </c>
      <c r="B618" s="14" t="s">
        <v>130</v>
      </c>
      <c r="C618" s="14" t="s">
        <v>63</v>
      </c>
      <c r="D618" s="14" t="s">
        <v>63</v>
      </c>
      <c r="E618" s="14" t="s">
        <v>63</v>
      </c>
      <c r="F618" s="14" t="s">
        <v>63</v>
      </c>
      <c r="G618" s="14" t="s">
        <v>192</v>
      </c>
      <c r="H618" s="1">
        <v>42164</v>
      </c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  <c r="BM618" s="14"/>
      <c r="BN618" s="14"/>
      <c r="BO618" s="14"/>
      <c r="BP618" s="14"/>
      <c r="BQ618" s="14"/>
      <c r="BR618" s="14"/>
      <c r="BS618" s="14"/>
      <c r="BT618" s="14"/>
      <c r="BU618" s="14"/>
      <c r="BV618" s="14"/>
      <c r="BW618" s="14"/>
      <c r="BX618" s="14"/>
      <c r="BY618" s="14"/>
      <c r="BZ618" s="14"/>
      <c r="CA618" s="14"/>
      <c r="CB618" s="14"/>
      <c r="CC618" s="14"/>
      <c r="CD618" s="14"/>
      <c r="CE618" s="14"/>
      <c r="CF618" s="14"/>
      <c r="CG618" s="14"/>
      <c r="CH618" s="14"/>
      <c r="CI618" s="14"/>
      <c r="CJ618" s="14"/>
      <c r="CK618" s="14"/>
      <c r="CL618" s="14"/>
      <c r="CM618" s="14"/>
      <c r="CN618" s="14"/>
      <c r="CO618" s="14"/>
      <c r="CP618" s="14"/>
      <c r="CQ618" s="14"/>
      <c r="CR618" s="14"/>
      <c r="CS618" s="14"/>
      <c r="CT618" s="14"/>
      <c r="CU618" s="14"/>
      <c r="CV618" s="14"/>
      <c r="CW618" s="14"/>
      <c r="CX618" s="14"/>
      <c r="CY618" s="14"/>
      <c r="CZ618" s="14"/>
      <c r="DD618" s="14">
        <v>15</v>
      </c>
      <c r="DE618" s="14">
        <v>19</v>
      </c>
      <c r="DF618" s="27">
        <f t="shared" ca="1" si="9"/>
        <v>0</v>
      </c>
      <c r="DG618" s="14">
        <v>1</v>
      </c>
      <c r="DH618" s="14"/>
      <c r="DI618" s="14"/>
      <c r="DJ618" s="14"/>
      <c r="DK618" s="14"/>
      <c r="DL618" s="14"/>
      <c r="DM618" s="14"/>
      <c r="DN618" s="14"/>
      <c r="DO618" s="14"/>
      <c r="DP618" s="14"/>
      <c r="DQ618" s="14"/>
      <c r="DR618" s="14"/>
      <c r="DS618" s="14"/>
      <c r="DT618" s="14"/>
      <c r="DU618" s="14"/>
      <c r="DV618" s="14"/>
      <c r="DW618" s="14"/>
      <c r="DX618" s="14"/>
      <c r="DY618" s="14"/>
      <c r="DZ618" s="14"/>
      <c r="EA618" s="14"/>
    </row>
    <row r="619" spans="1:131" x14ac:dyDescent="0.25">
      <c r="A619" s="14" t="s">
        <v>64</v>
      </c>
      <c r="B619" s="14" t="s">
        <v>130</v>
      </c>
      <c r="C619" s="14" t="s">
        <v>63</v>
      </c>
      <c r="D619" s="14" t="s">
        <v>63</v>
      </c>
      <c r="E619" s="14" t="s">
        <v>63</v>
      </c>
      <c r="F619" s="14" t="s">
        <v>63</v>
      </c>
      <c r="G619" s="14" t="s">
        <v>192</v>
      </c>
      <c r="H619" s="1">
        <v>42164</v>
      </c>
      <c r="I619" s="14">
        <v>1758.1610000000001</v>
      </c>
      <c r="J619" s="14">
        <v>1586.018</v>
      </c>
      <c r="K619" s="14">
        <v>1492.9259999999999</v>
      </c>
      <c r="L619" s="14">
        <v>1471.2</v>
      </c>
      <c r="M619" s="14">
        <v>1578.0740000000001</v>
      </c>
      <c r="N619" s="14">
        <v>1845.9829999999999</v>
      </c>
      <c r="O619" s="14">
        <v>2523.4279999999999</v>
      </c>
      <c r="P619" s="14">
        <v>3430.4560000000001</v>
      </c>
      <c r="Q619" s="14">
        <v>4215.7950000000001</v>
      </c>
      <c r="R619" s="14">
        <v>4649.7439999999997</v>
      </c>
      <c r="S619" s="14">
        <v>5187.1750000000002</v>
      </c>
      <c r="T619" s="14">
        <v>5247.1409999999996</v>
      </c>
      <c r="U619" s="14">
        <v>4839.3540000000003</v>
      </c>
      <c r="V619" s="14">
        <v>5146.0640000000003</v>
      </c>
      <c r="W619" s="14">
        <v>5145.8680000000004</v>
      </c>
      <c r="X619" s="14">
        <v>4285.2460000000001</v>
      </c>
      <c r="Y619" s="14">
        <v>4407.7259999999997</v>
      </c>
      <c r="Z619" s="14">
        <v>4288.6769999999997</v>
      </c>
      <c r="AA619" s="14">
        <v>4163.0940000000001</v>
      </c>
      <c r="AB619" s="14">
        <v>4711.0219999999999</v>
      </c>
      <c r="AC619" s="14">
        <v>4666.8329999999996</v>
      </c>
      <c r="AD619" s="14">
        <v>3498.9050000000002</v>
      </c>
      <c r="AE619" s="14">
        <v>2207.9659999999999</v>
      </c>
      <c r="AF619" s="14">
        <v>1749.846</v>
      </c>
      <c r="AG619" s="14">
        <v>4286.1859999999997</v>
      </c>
      <c r="AH619" s="14">
        <v>1708.0740000000001</v>
      </c>
      <c r="AI619" s="14">
        <v>1558.893</v>
      </c>
      <c r="AJ619" s="14">
        <v>1512.4839999999999</v>
      </c>
      <c r="AK619" s="14">
        <v>1516.463</v>
      </c>
      <c r="AL619" s="14">
        <v>1648.3969999999999</v>
      </c>
      <c r="AM619" s="14">
        <v>1901.152</v>
      </c>
      <c r="AN619" s="14">
        <v>2524.3490000000002</v>
      </c>
      <c r="AO619" s="14">
        <v>3363.489</v>
      </c>
      <c r="AP619" s="14">
        <v>4194.4359999999997</v>
      </c>
      <c r="AQ619" s="14">
        <v>4575.3819999999996</v>
      </c>
      <c r="AR619" s="14">
        <v>5093.34</v>
      </c>
      <c r="AS619" s="14">
        <v>5173.2730000000001</v>
      </c>
      <c r="AT619" s="14">
        <v>4853.3959999999997</v>
      </c>
      <c r="AU619" s="14">
        <v>5133.0450000000001</v>
      </c>
      <c r="AV619" s="14">
        <v>5005.4369999999999</v>
      </c>
      <c r="AW619" s="14">
        <v>5063.8370000000004</v>
      </c>
      <c r="AX619" s="14">
        <v>5021.2389999999996</v>
      </c>
      <c r="AY619" s="14">
        <v>4811.0339999999997</v>
      </c>
      <c r="AZ619" s="14">
        <v>4751.1809999999996</v>
      </c>
      <c r="BA619" s="14">
        <v>4630.6779999999999</v>
      </c>
      <c r="BB619" s="14">
        <v>4678.9059999999999</v>
      </c>
      <c r="BC619" s="14">
        <v>3639.3939999999998</v>
      </c>
      <c r="BD619" s="14">
        <v>2280.0659999999998</v>
      </c>
      <c r="BE619" s="14">
        <v>1794.39</v>
      </c>
      <c r="BF619" s="14">
        <v>4910.683</v>
      </c>
      <c r="BG619" s="14">
        <v>90.5</v>
      </c>
      <c r="BH619" s="14">
        <v>87.5</v>
      </c>
      <c r="BI619" s="14">
        <v>84.5</v>
      </c>
      <c r="BJ619" s="14">
        <v>82</v>
      </c>
      <c r="BK619" s="14">
        <v>81.5</v>
      </c>
      <c r="BL619" s="14">
        <v>79.5</v>
      </c>
      <c r="BM619" s="14">
        <v>80</v>
      </c>
      <c r="BN619" s="14">
        <v>82.5</v>
      </c>
      <c r="BO619" s="14">
        <v>84</v>
      </c>
      <c r="BP619" s="14">
        <v>84.5</v>
      </c>
      <c r="BQ619" s="14">
        <v>85.5</v>
      </c>
      <c r="BR619" s="14">
        <v>86</v>
      </c>
      <c r="BS619" s="14">
        <v>88</v>
      </c>
      <c r="BT619" s="14">
        <v>89.5</v>
      </c>
      <c r="BU619" s="14">
        <v>89.5</v>
      </c>
      <c r="BV619" s="14">
        <v>89</v>
      </c>
      <c r="BW619" s="14">
        <v>88</v>
      </c>
      <c r="BX619" s="14">
        <v>86</v>
      </c>
      <c r="BY619" s="14">
        <v>86</v>
      </c>
      <c r="BZ619" s="14">
        <v>85.5</v>
      </c>
      <c r="CA619" s="14">
        <v>83</v>
      </c>
      <c r="CB619" s="14">
        <v>80.5</v>
      </c>
      <c r="CC619" s="14">
        <v>79</v>
      </c>
      <c r="CD619" s="14">
        <v>78.5</v>
      </c>
      <c r="CE619" s="14">
        <v>4650.9660000000003</v>
      </c>
      <c r="CF619" s="14">
        <v>4208.2719999999999</v>
      </c>
      <c r="CG619" s="14">
        <v>3845.1610000000001</v>
      </c>
      <c r="CH619" s="14">
        <v>3595.6570000000002</v>
      </c>
      <c r="CI619" s="14">
        <v>3379.8290000000002</v>
      </c>
      <c r="CJ619" s="14">
        <v>3726.0549999999998</v>
      </c>
      <c r="CK619" s="14">
        <v>5044.8040000000001</v>
      </c>
      <c r="CL619" s="14">
        <v>3372.7460000000001</v>
      </c>
      <c r="CM619" s="14">
        <v>3118.1959999999999</v>
      </c>
      <c r="CN619" s="14">
        <v>4519.8289999999997</v>
      </c>
      <c r="CO619" s="14">
        <v>3811.6819999999998</v>
      </c>
      <c r="CP619" s="14">
        <v>2969.1469999999999</v>
      </c>
      <c r="CQ619" s="14">
        <v>2853.846</v>
      </c>
      <c r="CR619" s="14">
        <v>3358.248</v>
      </c>
      <c r="CS619" s="14">
        <v>3878.5219999999999</v>
      </c>
      <c r="CT619" s="14">
        <v>4036.3690000000001</v>
      </c>
      <c r="CU619" s="14">
        <v>4117.4459999999999</v>
      </c>
      <c r="CV619" s="14">
        <v>5118.902</v>
      </c>
      <c r="CW619" s="14">
        <v>4643.8059999999996</v>
      </c>
      <c r="CX619" s="14">
        <v>7947.41</v>
      </c>
      <c r="CY619" s="14">
        <v>7819.6480000000001</v>
      </c>
      <c r="CZ619" s="14">
        <v>5775.652</v>
      </c>
      <c r="DA619" s="14">
        <v>4752.5519999999997</v>
      </c>
      <c r="DB619" s="14">
        <v>3211.8530000000001</v>
      </c>
      <c r="DC619" s="14">
        <v>3226.279</v>
      </c>
      <c r="DD619" s="14">
        <v>16</v>
      </c>
      <c r="DE619" s="14">
        <v>19</v>
      </c>
      <c r="DF619" s="27">
        <f t="shared" ca="1" si="9"/>
        <v>689.20100000000002</v>
      </c>
      <c r="DG619" s="14">
        <v>0</v>
      </c>
      <c r="DH619" s="14"/>
      <c r="DI619" s="14"/>
      <c r="DJ619" s="14"/>
      <c r="DK619" s="14"/>
      <c r="DL619" s="14"/>
      <c r="DM619" s="14"/>
      <c r="DN619" s="14"/>
      <c r="DO619" s="14"/>
      <c r="DP619" s="14"/>
      <c r="DQ619" s="14"/>
      <c r="DR619" s="14"/>
      <c r="DS619" s="14"/>
      <c r="DT619" s="14"/>
      <c r="DU619" s="14"/>
      <c r="DV619" s="14"/>
      <c r="DW619" s="14"/>
      <c r="DX619" s="14"/>
      <c r="DY619" s="14"/>
      <c r="DZ619" s="14"/>
      <c r="EA619" s="14"/>
    </row>
    <row r="620" spans="1:131" x14ac:dyDescent="0.25">
      <c r="A620" s="14" t="s">
        <v>64</v>
      </c>
      <c r="B620" s="14" t="s">
        <v>130</v>
      </c>
      <c r="C620" s="14" t="s">
        <v>63</v>
      </c>
      <c r="D620" s="14" t="s">
        <v>63</v>
      </c>
      <c r="E620" s="14" t="s">
        <v>63</v>
      </c>
      <c r="F620" s="14" t="s">
        <v>63</v>
      </c>
      <c r="G620" s="14" t="s">
        <v>192</v>
      </c>
      <c r="H620" s="1">
        <v>42167</v>
      </c>
      <c r="I620" s="14">
        <v>2069.8029999999999</v>
      </c>
      <c r="J620" s="14">
        <v>1832.433</v>
      </c>
      <c r="K620" s="14">
        <v>1838.867</v>
      </c>
      <c r="L620" s="14">
        <v>1861.4649999999999</v>
      </c>
      <c r="M620" s="14">
        <v>1907.277</v>
      </c>
      <c r="N620" s="14">
        <v>2128.4870000000001</v>
      </c>
      <c r="O620" s="14">
        <v>2932.3249999999998</v>
      </c>
      <c r="P620" s="14">
        <v>3591.01</v>
      </c>
      <c r="Q620" s="14">
        <v>4615.5240000000003</v>
      </c>
      <c r="R620" s="14">
        <v>5192.1989999999996</v>
      </c>
      <c r="S620" s="14">
        <v>5672.3670000000002</v>
      </c>
      <c r="T620" s="14">
        <v>5814.27</v>
      </c>
      <c r="U620" s="14">
        <v>6029.5820000000003</v>
      </c>
      <c r="V620" s="14">
        <v>6209.0969999999998</v>
      </c>
      <c r="W620" s="14">
        <v>6681.7290000000003</v>
      </c>
      <c r="X620" s="14">
        <v>5696.1769999999997</v>
      </c>
      <c r="Y620" s="14">
        <v>5946.8419999999996</v>
      </c>
      <c r="Z620" s="14">
        <v>5878.5690000000004</v>
      </c>
      <c r="AA620" s="14">
        <v>5856.9049999999997</v>
      </c>
      <c r="AB620" s="14">
        <v>6507.4629999999997</v>
      </c>
      <c r="AC620" s="14">
        <v>6575.0950000000003</v>
      </c>
      <c r="AD620" s="14">
        <v>5385.5029999999997</v>
      </c>
      <c r="AE620" s="14">
        <v>3353.971</v>
      </c>
      <c r="AF620" s="14">
        <v>2738.2489999999998</v>
      </c>
      <c r="AG620" s="14">
        <v>5844.6229999999996</v>
      </c>
      <c r="AH620" s="14">
        <v>2131.1329999999998</v>
      </c>
      <c r="AI620" s="14">
        <v>1905.0530000000001</v>
      </c>
      <c r="AJ620" s="14">
        <v>1896.7819999999999</v>
      </c>
      <c r="AK620" s="14">
        <v>1902.088</v>
      </c>
      <c r="AL620" s="14">
        <v>1894.26</v>
      </c>
      <c r="AM620" s="14">
        <v>2153.4349999999999</v>
      </c>
      <c r="AN620" s="14">
        <v>2909.683</v>
      </c>
      <c r="AO620" s="14">
        <v>3573.9279999999999</v>
      </c>
      <c r="AP620" s="14">
        <v>4647.3329999999996</v>
      </c>
      <c r="AQ620" s="14">
        <v>5148.2569999999996</v>
      </c>
      <c r="AR620" s="14">
        <v>5655.7380000000003</v>
      </c>
      <c r="AS620" s="14">
        <v>5795.9669999999996</v>
      </c>
      <c r="AT620" s="14">
        <v>6019.4049999999997</v>
      </c>
      <c r="AU620" s="14">
        <v>6185.6319999999996</v>
      </c>
      <c r="AV620" s="14">
        <v>6588.665</v>
      </c>
      <c r="AW620" s="14">
        <v>7019.7929999999997</v>
      </c>
      <c r="AX620" s="14">
        <v>6960.2809999999999</v>
      </c>
      <c r="AY620" s="14">
        <v>6779.857</v>
      </c>
      <c r="AZ620" s="14">
        <v>6720.07</v>
      </c>
      <c r="BA620" s="14">
        <v>6536.4960000000001</v>
      </c>
      <c r="BB620" s="14">
        <v>6477.6</v>
      </c>
      <c r="BC620" s="14">
        <v>5309.1530000000002</v>
      </c>
      <c r="BD620" s="14">
        <v>3282.386</v>
      </c>
      <c r="BE620" s="14">
        <v>2736.904</v>
      </c>
      <c r="BF620" s="14">
        <v>6869.9409999999998</v>
      </c>
      <c r="BG620" s="14">
        <v>83.5</v>
      </c>
      <c r="BH620" s="14">
        <v>81.5</v>
      </c>
      <c r="BI620" s="14">
        <v>80</v>
      </c>
      <c r="BJ620" s="14">
        <v>78.5</v>
      </c>
      <c r="BK620" s="14">
        <v>76.5</v>
      </c>
      <c r="BL620" s="14">
        <v>76</v>
      </c>
      <c r="BM620" s="14">
        <v>76.5</v>
      </c>
      <c r="BN620" s="14">
        <v>78.5</v>
      </c>
      <c r="BO620" s="14">
        <v>82.5</v>
      </c>
      <c r="BP620" s="14">
        <v>86.5</v>
      </c>
      <c r="BQ620" s="14">
        <v>90</v>
      </c>
      <c r="BR620" s="14">
        <v>92.5</v>
      </c>
      <c r="BS620" s="14">
        <v>95</v>
      </c>
      <c r="BT620" s="14">
        <v>96.5</v>
      </c>
      <c r="BU620" s="14">
        <v>97.5</v>
      </c>
      <c r="BV620" s="14">
        <v>99.5</v>
      </c>
      <c r="BW620" s="14">
        <v>100</v>
      </c>
      <c r="BX620" s="14">
        <v>100.5</v>
      </c>
      <c r="BY620" s="14">
        <v>99.5</v>
      </c>
      <c r="BZ620" s="14">
        <v>98</v>
      </c>
      <c r="CA620" s="14">
        <v>97</v>
      </c>
      <c r="CB620" s="14">
        <v>95.5</v>
      </c>
      <c r="CC620" s="14">
        <v>92.5</v>
      </c>
      <c r="CD620" s="14">
        <v>90.5</v>
      </c>
      <c r="CE620" s="14">
        <v>1810.6859999999999</v>
      </c>
      <c r="CF620" s="14">
        <v>1765.0239999999999</v>
      </c>
      <c r="CG620" s="14">
        <v>1641.9780000000001</v>
      </c>
      <c r="CH620" s="14">
        <v>1450.37</v>
      </c>
      <c r="CI620" s="14">
        <v>1183.3900000000001</v>
      </c>
      <c r="CJ620" s="14">
        <v>1236.97</v>
      </c>
      <c r="CK620" s="14">
        <v>1349.625</v>
      </c>
      <c r="CL620" s="14">
        <v>892.12649999999996</v>
      </c>
      <c r="CM620" s="14">
        <v>1114.8320000000001</v>
      </c>
      <c r="CN620" s="14">
        <v>1916.9010000000001</v>
      </c>
      <c r="CO620" s="14">
        <v>2322.06</v>
      </c>
      <c r="CP620" s="14">
        <v>1826.3130000000001</v>
      </c>
      <c r="CQ620" s="14">
        <v>1672.3979999999999</v>
      </c>
      <c r="CR620" s="14">
        <v>2255.3069999999998</v>
      </c>
      <c r="CS620" s="14">
        <v>2478.2570000000001</v>
      </c>
      <c r="CT620" s="14">
        <v>2100.3719999999998</v>
      </c>
      <c r="CU620" s="14">
        <v>1981.124</v>
      </c>
      <c r="CV620" s="14">
        <v>1743.3389999999999</v>
      </c>
      <c r="CW620" s="14">
        <v>1396.778</v>
      </c>
      <c r="CX620" s="14">
        <v>2046.3040000000001</v>
      </c>
      <c r="CY620" s="14">
        <v>2586.0889999999999</v>
      </c>
      <c r="CZ620" s="14">
        <v>3532.114</v>
      </c>
      <c r="DA620" s="14">
        <v>2675.482</v>
      </c>
      <c r="DB620" s="14">
        <v>2441.0509999999999</v>
      </c>
      <c r="DC620" s="14">
        <v>1377.0419999999999</v>
      </c>
      <c r="DD620" s="14">
        <v>16</v>
      </c>
      <c r="DE620" s="14">
        <v>19</v>
      </c>
      <c r="DF620" s="27">
        <f t="shared" ca="1" si="9"/>
        <v>992.52574999999979</v>
      </c>
      <c r="DG620" s="14">
        <v>0</v>
      </c>
      <c r="DH620" s="14"/>
      <c r="DI620" s="14"/>
      <c r="DJ620" s="14"/>
      <c r="DK620" s="14"/>
      <c r="DL620" s="14"/>
      <c r="DM620" s="14"/>
      <c r="DN620" s="14"/>
      <c r="DO620" s="14"/>
      <c r="DP620" s="14"/>
      <c r="DQ620" s="14"/>
      <c r="DR620" s="14"/>
      <c r="DS620" s="14"/>
      <c r="DT620" s="14"/>
      <c r="DU620" s="14"/>
      <c r="DV620" s="14"/>
      <c r="DW620" s="14"/>
      <c r="DX620" s="14"/>
      <c r="DY620" s="14"/>
      <c r="DZ620" s="14"/>
      <c r="EA620" s="14"/>
    </row>
    <row r="621" spans="1:131" x14ac:dyDescent="0.25">
      <c r="A621" s="14" t="s">
        <v>64</v>
      </c>
      <c r="B621" s="14" t="s">
        <v>130</v>
      </c>
      <c r="C621" s="14" t="s">
        <v>63</v>
      </c>
      <c r="D621" s="14" t="s">
        <v>63</v>
      </c>
      <c r="E621" s="14" t="s">
        <v>63</v>
      </c>
      <c r="F621" s="14" t="s">
        <v>63</v>
      </c>
      <c r="G621" s="14" t="s">
        <v>192</v>
      </c>
      <c r="H621" s="1">
        <v>42180</v>
      </c>
      <c r="I621" s="14">
        <v>1936.2570000000001</v>
      </c>
      <c r="J621" s="14">
        <v>1772.6880000000001</v>
      </c>
      <c r="K621" s="14">
        <v>1696.4780000000001</v>
      </c>
      <c r="L621" s="14">
        <v>1772.7850000000001</v>
      </c>
      <c r="M621" s="14">
        <v>1842.518</v>
      </c>
      <c r="N621" s="14">
        <v>2075.3209999999999</v>
      </c>
      <c r="O621" s="14">
        <v>2708.9920000000002</v>
      </c>
      <c r="P621" s="14">
        <v>3536.154</v>
      </c>
      <c r="Q621" s="14">
        <v>4512.5219999999999</v>
      </c>
      <c r="R621" s="14">
        <v>5225.2939999999999</v>
      </c>
      <c r="S621" s="14">
        <v>5506.308</v>
      </c>
      <c r="T621" s="14">
        <v>5752.4920000000002</v>
      </c>
      <c r="U621" s="14">
        <v>6055.1660000000002</v>
      </c>
      <c r="V621" s="14">
        <v>6299.585</v>
      </c>
      <c r="W621" s="14">
        <v>6644.0630000000001</v>
      </c>
      <c r="X621" s="14">
        <v>5250.9889999999996</v>
      </c>
      <c r="Y621" s="14">
        <v>5793.13</v>
      </c>
      <c r="Z621" s="14">
        <v>5682.8770000000004</v>
      </c>
      <c r="AA621" s="14">
        <v>5713.7470000000003</v>
      </c>
      <c r="AB621" s="14">
        <v>6451.8130000000001</v>
      </c>
      <c r="AC621" s="14">
        <v>6556.2910000000002</v>
      </c>
      <c r="AD621" s="14">
        <v>5239.4489999999996</v>
      </c>
      <c r="AE621" s="14">
        <v>3227.8049999999998</v>
      </c>
      <c r="AF621" s="14">
        <v>2629.3130000000001</v>
      </c>
      <c r="AG621" s="14">
        <v>5610.1859999999997</v>
      </c>
      <c r="AH621" s="14">
        <v>1999.5</v>
      </c>
      <c r="AI621" s="14">
        <v>1855.6969999999999</v>
      </c>
      <c r="AJ621" s="14">
        <v>1759.663</v>
      </c>
      <c r="AK621" s="14">
        <v>1811.193</v>
      </c>
      <c r="AL621" s="14">
        <v>1832.1310000000001</v>
      </c>
      <c r="AM621" s="14">
        <v>2093.1970000000001</v>
      </c>
      <c r="AN621" s="14">
        <v>2693.25</v>
      </c>
      <c r="AO621" s="14">
        <v>3529.067</v>
      </c>
      <c r="AP621" s="14">
        <v>4562.4229999999998</v>
      </c>
      <c r="AQ621" s="14">
        <v>5234.9319999999998</v>
      </c>
      <c r="AR621" s="14">
        <v>5567.9560000000001</v>
      </c>
      <c r="AS621" s="14">
        <v>5743.3680000000004</v>
      </c>
      <c r="AT621" s="14">
        <v>6003.9579999999996</v>
      </c>
      <c r="AU621" s="14">
        <v>6214.8130000000001</v>
      </c>
      <c r="AV621" s="14">
        <v>6490.3890000000001</v>
      </c>
      <c r="AW621" s="14">
        <v>6548.2929999999997</v>
      </c>
      <c r="AX621" s="14">
        <v>6731.2879999999996</v>
      </c>
      <c r="AY621" s="14">
        <v>6533.02</v>
      </c>
      <c r="AZ621" s="14">
        <v>6505.8819999999996</v>
      </c>
      <c r="BA621" s="14">
        <v>6442.5190000000002</v>
      </c>
      <c r="BB621" s="14">
        <v>6382.8720000000003</v>
      </c>
      <c r="BC621" s="14">
        <v>5125.8029999999999</v>
      </c>
      <c r="BD621" s="14">
        <v>3148.5920000000001</v>
      </c>
      <c r="BE621" s="14">
        <v>2620.5479999999998</v>
      </c>
      <c r="BF621" s="14">
        <v>6577.6729999999998</v>
      </c>
      <c r="BG621" s="14">
        <v>84.5</v>
      </c>
      <c r="BH621" s="14">
        <v>82</v>
      </c>
      <c r="BI621" s="14">
        <v>80</v>
      </c>
      <c r="BJ621" s="14">
        <v>77.5</v>
      </c>
      <c r="BK621" s="14">
        <v>76.5</v>
      </c>
      <c r="BL621" s="14">
        <v>75.5</v>
      </c>
      <c r="BM621" s="14">
        <v>75</v>
      </c>
      <c r="BN621" s="14">
        <v>78</v>
      </c>
      <c r="BO621" s="14">
        <v>82</v>
      </c>
      <c r="BP621" s="14">
        <v>86</v>
      </c>
      <c r="BQ621" s="14">
        <v>90</v>
      </c>
      <c r="BR621" s="14">
        <v>94</v>
      </c>
      <c r="BS621" s="14">
        <v>98</v>
      </c>
      <c r="BT621" s="14">
        <v>100.5</v>
      </c>
      <c r="BU621" s="14">
        <v>102.5</v>
      </c>
      <c r="BV621" s="14">
        <v>104</v>
      </c>
      <c r="BW621" s="14">
        <v>105</v>
      </c>
      <c r="BX621" s="14">
        <v>105</v>
      </c>
      <c r="BY621" s="14">
        <v>103.5</v>
      </c>
      <c r="BZ621" s="14">
        <v>101</v>
      </c>
      <c r="CA621" s="14">
        <v>98</v>
      </c>
      <c r="CB621" s="14">
        <v>96</v>
      </c>
      <c r="CC621" s="14">
        <v>93.5</v>
      </c>
      <c r="CD621" s="14">
        <v>90</v>
      </c>
      <c r="CE621" s="14">
        <v>1601.86</v>
      </c>
      <c r="CF621" s="14">
        <v>1561.423</v>
      </c>
      <c r="CG621" s="14">
        <v>1532.106</v>
      </c>
      <c r="CH621" s="14">
        <v>1543.7380000000001</v>
      </c>
      <c r="CI621" s="14">
        <v>1183.682</v>
      </c>
      <c r="CJ621" s="14">
        <v>1191.213</v>
      </c>
      <c r="CK621" s="14">
        <v>1317.377</v>
      </c>
      <c r="CL621" s="14">
        <v>807.05020000000002</v>
      </c>
      <c r="CM621" s="14">
        <v>950.31899999999996</v>
      </c>
      <c r="CN621" s="14">
        <v>1489.664</v>
      </c>
      <c r="CO621" s="14">
        <v>1832.115</v>
      </c>
      <c r="CP621" s="14">
        <v>1723.6610000000001</v>
      </c>
      <c r="CQ621" s="14">
        <v>1706.424</v>
      </c>
      <c r="CR621" s="14">
        <v>2021.0440000000001</v>
      </c>
      <c r="CS621" s="14">
        <v>2085.8580000000002</v>
      </c>
      <c r="CT621" s="14">
        <v>1861.473</v>
      </c>
      <c r="CU621" s="14">
        <v>1759.7619999999999</v>
      </c>
      <c r="CV621" s="14">
        <v>1583.5650000000001</v>
      </c>
      <c r="CW621" s="14">
        <v>1298.231</v>
      </c>
      <c r="CX621" s="14">
        <v>2012.0940000000001</v>
      </c>
      <c r="CY621" s="14">
        <v>1976.4749999999999</v>
      </c>
      <c r="CZ621" s="14">
        <v>2102.6979999999999</v>
      </c>
      <c r="DA621" s="14">
        <v>1974.3969999999999</v>
      </c>
      <c r="DB621" s="14">
        <v>1607.0609999999999</v>
      </c>
      <c r="DC621" s="14">
        <v>1203.18</v>
      </c>
      <c r="DD621" s="14">
        <v>16</v>
      </c>
      <c r="DE621" s="14">
        <v>19</v>
      </c>
      <c r="DF621" s="27">
        <f t="shared" ca="1" si="9"/>
        <v>965.56175000000076</v>
      </c>
      <c r="DG621" s="14">
        <v>0</v>
      </c>
      <c r="DH621" s="14"/>
      <c r="DI621" s="14"/>
      <c r="DJ621" s="14"/>
      <c r="DK621" s="14"/>
      <c r="DL621" s="14"/>
      <c r="DM621" s="14"/>
      <c r="DN621" s="14"/>
      <c r="DO621" s="14"/>
      <c r="DP621" s="14"/>
      <c r="DQ621" s="14"/>
      <c r="DR621" s="14"/>
      <c r="DS621" s="14"/>
      <c r="DT621" s="14"/>
      <c r="DU621" s="14"/>
      <c r="DV621" s="14"/>
      <c r="DW621" s="14"/>
      <c r="DX621" s="14"/>
      <c r="DY621" s="14"/>
      <c r="DZ621" s="14"/>
      <c r="EA621" s="14"/>
    </row>
    <row r="622" spans="1:131" x14ac:dyDescent="0.25">
      <c r="A622" s="14" t="s">
        <v>64</v>
      </c>
      <c r="B622" s="14" t="s">
        <v>130</v>
      </c>
      <c r="C622" s="14" t="s">
        <v>63</v>
      </c>
      <c r="D622" s="14" t="s">
        <v>63</v>
      </c>
      <c r="E622" s="14" t="s">
        <v>63</v>
      </c>
      <c r="F622" s="14" t="s">
        <v>63</v>
      </c>
      <c r="G622" s="14" t="s">
        <v>192</v>
      </c>
      <c r="H622" s="1">
        <v>42181</v>
      </c>
      <c r="I622" s="14">
        <v>2250.6210000000001</v>
      </c>
      <c r="J622" s="14">
        <v>2022.876</v>
      </c>
      <c r="K622" s="14">
        <v>1994.242</v>
      </c>
      <c r="L622" s="14">
        <v>1896.412</v>
      </c>
      <c r="M622" s="14">
        <v>1991.4639999999999</v>
      </c>
      <c r="N622" s="14">
        <v>2248.5529999999999</v>
      </c>
      <c r="O622" s="14">
        <v>3039.8960000000002</v>
      </c>
      <c r="P622" s="14">
        <v>3696.3229999999999</v>
      </c>
      <c r="Q622" s="14">
        <v>4625.165</v>
      </c>
      <c r="R622" s="14">
        <v>5315.9260000000004</v>
      </c>
      <c r="S622" s="14">
        <v>5693.2020000000002</v>
      </c>
      <c r="T622" s="14">
        <v>5916.3149999999996</v>
      </c>
      <c r="U622" s="14">
        <v>6156.2479999999996</v>
      </c>
      <c r="V622" s="14">
        <v>6528.634</v>
      </c>
      <c r="W622" s="14">
        <v>6754.0190000000002</v>
      </c>
      <c r="X622" s="14">
        <v>5429.6639999999998</v>
      </c>
      <c r="Y622" s="14">
        <v>5979.8639999999996</v>
      </c>
      <c r="Z622" s="14">
        <v>5928.8029999999999</v>
      </c>
      <c r="AA622" s="14">
        <v>5884.3739999999998</v>
      </c>
      <c r="AB622" s="14">
        <v>6611.152</v>
      </c>
      <c r="AC622" s="14">
        <v>6678.192</v>
      </c>
      <c r="AD622" s="14">
        <v>5443.9489999999996</v>
      </c>
      <c r="AE622" s="14">
        <v>3386.34</v>
      </c>
      <c r="AF622" s="14">
        <v>2640.7310000000002</v>
      </c>
      <c r="AG622" s="14">
        <v>5805.6760000000004</v>
      </c>
      <c r="AH622" s="14">
        <v>2287.6779999999999</v>
      </c>
      <c r="AI622" s="14">
        <v>2096.62</v>
      </c>
      <c r="AJ622" s="14">
        <v>2063.8380000000002</v>
      </c>
      <c r="AK622" s="14">
        <v>1944.2850000000001</v>
      </c>
      <c r="AL622" s="14">
        <v>1974.646</v>
      </c>
      <c r="AM622" s="14">
        <v>2257.96</v>
      </c>
      <c r="AN622" s="14">
        <v>3026.9769999999999</v>
      </c>
      <c r="AO622" s="14">
        <v>3692.6179999999999</v>
      </c>
      <c r="AP622" s="14">
        <v>4701.3029999999999</v>
      </c>
      <c r="AQ622" s="14">
        <v>5421.7290000000003</v>
      </c>
      <c r="AR622" s="14">
        <v>5878.6530000000002</v>
      </c>
      <c r="AS622" s="14">
        <v>5997.1450000000004</v>
      </c>
      <c r="AT622" s="14">
        <v>6190.991</v>
      </c>
      <c r="AU622" s="14">
        <v>6495.9989999999998</v>
      </c>
      <c r="AV622" s="14">
        <v>6640.192</v>
      </c>
      <c r="AW622" s="14">
        <v>6823.21</v>
      </c>
      <c r="AX622" s="14">
        <v>6994.8109999999997</v>
      </c>
      <c r="AY622" s="14">
        <v>6841.5839999999998</v>
      </c>
      <c r="AZ622" s="14">
        <v>6727.5389999999998</v>
      </c>
      <c r="BA622" s="14">
        <v>6638.0829999999996</v>
      </c>
      <c r="BB622" s="14">
        <v>6543.893</v>
      </c>
      <c r="BC622" s="14">
        <v>5351.7889999999998</v>
      </c>
      <c r="BD622" s="14">
        <v>3316.922</v>
      </c>
      <c r="BE622" s="14">
        <v>2614.3560000000002</v>
      </c>
      <c r="BF622" s="14">
        <v>6847.643</v>
      </c>
      <c r="BG622" s="14">
        <v>87.5</v>
      </c>
      <c r="BH622" s="14">
        <v>84.5</v>
      </c>
      <c r="BI622" s="14">
        <v>82.5</v>
      </c>
      <c r="BJ622" s="14">
        <v>80</v>
      </c>
      <c r="BK622" s="14">
        <v>78</v>
      </c>
      <c r="BL622" s="14">
        <v>76.5</v>
      </c>
      <c r="BM622" s="14">
        <v>76.5</v>
      </c>
      <c r="BN622" s="14">
        <v>78</v>
      </c>
      <c r="BO622" s="14">
        <v>80</v>
      </c>
      <c r="BP622" s="14">
        <v>84</v>
      </c>
      <c r="BQ622" s="14">
        <v>87.5</v>
      </c>
      <c r="BR622" s="14">
        <v>90</v>
      </c>
      <c r="BS622" s="14">
        <v>94</v>
      </c>
      <c r="BT622" s="14">
        <v>98</v>
      </c>
      <c r="BU622" s="14">
        <v>101.5</v>
      </c>
      <c r="BV622" s="14">
        <v>103.5</v>
      </c>
      <c r="BW622" s="14">
        <v>106</v>
      </c>
      <c r="BX622" s="14">
        <v>107</v>
      </c>
      <c r="BY622" s="14">
        <v>105</v>
      </c>
      <c r="BZ622" s="14">
        <v>103</v>
      </c>
      <c r="CA622" s="14">
        <v>100</v>
      </c>
      <c r="CB622" s="14">
        <v>95</v>
      </c>
      <c r="CC622" s="14">
        <v>91.5</v>
      </c>
      <c r="CD622" s="14">
        <v>89.5</v>
      </c>
      <c r="CE622" s="14">
        <v>2006.384</v>
      </c>
      <c r="CF622" s="14">
        <v>1810.702</v>
      </c>
      <c r="CG622" s="14">
        <v>1670.674</v>
      </c>
      <c r="CH622" s="14">
        <v>1478.4970000000001</v>
      </c>
      <c r="CI622" s="14">
        <v>1187.002</v>
      </c>
      <c r="CJ622" s="14">
        <v>1247.28</v>
      </c>
      <c r="CK622" s="14">
        <v>1353.682</v>
      </c>
      <c r="CL622" s="14">
        <v>851.93039999999996</v>
      </c>
      <c r="CM622" s="14">
        <v>1108.6389999999999</v>
      </c>
      <c r="CN622" s="14">
        <v>1927.9849999999999</v>
      </c>
      <c r="CO622" s="14">
        <v>2636.0230000000001</v>
      </c>
      <c r="CP622" s="14">
        <v>3008.116</v>
      </c>
      <c r="CQ622" s="14">
        <v>2476.2109999999998</v>
      </c>
      <c r="CR622" s="14">
        <v>2424.3870000000002</v>
      </c>
      <c r="CS622" s="14">
        <v>2286.1109999999999</v>
      </c>
      <c r="CT622" s="14">
        <v>1940.547</v>
      </c>
      <c r="CU622" s="14">
        <v>2069.09</v>
      </c>
      <c r="CV622" s="14">
        <v>2009.125</v>
      </c>
      <c r="CW622" s="14">
        <v>1617.1980000000001</v>
      </c>
      <c r="CX622" s="14">
        <v>2583.2280000000001</v>
      </c>
      <c r="CY622" s="14">
        <v>2623.7139999999999</v>
      </c>
      <c r="CZ622" s="14">
        <v>2054.9450000000002</v>
      </c>
      <c r="DA622" s="14">
        <v>1603.616</v>
      </c>
      <c r="DB622" s="14">
        <v>1688.875</v>
      </c>
      <c r="DC622" s="14">
        <v>1398.4059999999999</v>
      </c>
      <c r="DD622" s="14">
        <v>16</v>
      </c>
      <c r="DE622" s="14">
        <v>19</v>
      </c>
      <c r="DF622" s="27">
        <f t="shared" ca="1" si="9"/>
        <v>1019.2730000000001</v>
      </c>
      <c r="DG622" s="14">
        <v>0</v>
      </c>
      <c r="DH622" s="14"/>
      <c r="DI622" s="14"/>
      <c r="DJ622" s="14"/>
      <c r="DK622" s="14"/>
      <c r="DL622" s="14"/>
      <c r="DM622" s="14"/>
      <c r="DN622" s="14"/>
      <c r="DO622" s="14"/>
      <c r="DP622" s="14"/>
      <c r="DQ622" s="14"/>
      <c r="DR622" s="14"/>
      <c r="DS622" s="14"/>
      <c r="DT622" s="14"/>
      <c r="DU622" s="14"/>
      <c r="DV622" s="14"/>
      <c r="DW622" s="14"/>
      <c r="DX622" s="14"/>
      <c r="DY622" s="14"/>
      <c r="DZ622" s="14"/>
      <c r="EA622" s="14"/>
    </row>
    <row r="623" spans="1:131" x14ac:dyDescent="0.25">
      <c r="A623" s="14" t="s">
        <v>64</v>
      </c>
      <c r="B623" s="14" t="s">
        <v>130</v>
      </c>
      <c r="C623" s="14" t="s">
        <v>63</v>
      </c>
      <c r="D623" s="14" t="s">
        <v>63</v>
      </c>
      <c r="E623" s="14" t="s">
        <v>63</v>
      </c>
      <c r="F623" s="14" t="s">
        <v>63</v>
      </c>
      <c r="G623" s="14" t="s">
        <v>192</v>
      </c>
      <c r="H623" s="1">
        <v>42185</v>
      </c>
      <c r="I623" s="14">
        <v>2117.1930000000002</v>
      </c>
      <c r="J623" s="14">
        <v>1920.1389999999999</v>
      </c>
      <c r="K623" s="14">
        <v>1879.7950000000001</v>
      </c>
      <c r="L623" s="14">
        <v>1818.174</v>
      </c>
      <c r="M623" s="14">
        <v>1978.146</v>
      </c>
      <c r="N623" s="14">
        <v>2228.6170000000002</v>
      </c>
      <c r="O623" s="14">
        <v>2993.0309999999999</v>
      </c>
      <c r="P623" s="14">
        <v>3837.165</v>
      </c>
      <c r="Q623" s="14">
        <v>4906.308</v>
      </c>
      <c r="R623" s="14">
        <v>5574.8950000000004</v>
      </c>
      <c r="S623" s="14">
        <v>6020.3890000000001</v>
      </c>
      <c r="T623" s="14">
        <v>6082.3280000000004</v>
      </c>
      <c r="U623" s="14">
        <v>6105.3270000000002</v>
      </c>
      <c r="V623" s="14">
        <v>6414.8389999999999</v>
      </c>
      <c r="W623" s="14">
        <v>6613.77</v>
      </c>
      <c r="X623" s="14">
        <v>5564.2640000000001</v>
      </c>
      <c r="Y623" s="14">
        <v>5944.5039999999999</v>
      </c>
      <c r="Z623" s="14">
        <v>5976.0919999999996</v>
      </c>
      <c r="AA623" s="14">
        <v>5970.8860000000004</v>
      </c>
      <c r="AB623" s="14">
        <v>6584.0290000000005</v>
      </c>
      <c r="AC623" s="14">
        <v>6705.3850000000002</v>
      </c>
      <c r="AD623" s="14">
        <v>5408.6940000000004</v>
      </c>
      <c r="AE623" s="14">
        <v>3375.0619999999999</v>
      </c>
      <c r="AF623" s="14">
        <v>2670.0320000000002</v>
      </c>
      <c r="AG623" s="14">
        <v>5863.9369999999999</v>
      </c>
      <c r="AH623" s="14">
        <v>2190.9180000000001</v>
      </c>
      <c r="AI623" s="14">
        <v>2016.8420000000001</v>
      </c>
      <c r="AJ623" s="14">
        <v>1966.47</v>
      </c>
      <c r="AK623" s="14">
        <v>1869.8109999999999</v>
      </c>
      <c r="AL623" s="14">
        <v>1951.9269999999999</v>
      </c>
      <c r="AM623" s="14">
        <v>2217.172</v>
      </c>
      <c r="AN623" s="14">
        <v>2999.1640000000002</v>
      </c>
      <c r="AO623" s="14">
        <v>3853.9720000000002</v>
      </c>
      <c r="AP623" s="14">
        <v>4932.8249999999998</v>
      </c>
      <c r="AQ623" s="14">
        <v>5466.0590000000002</v>
      </c>
      <c r="AR623" s="14">
        <v>6090.2969999999996</v>
      </c>
      <c r="AS623" s="14">
        <v>6114.8770000000004</v>
      </c>
      <c r="AT623" s="14">
        <v>6076.6949999999997</v>
      </c>
      <c r="AU623" s="14">
        <v>6347.027</v>
      </c>
      <c r="AV623" s="14">
        <v>6518.6719999999996</v>
      </c>
      <c r="AW623" s="14">
        <v>6922.598</v>
      </c>
      <c r="AX623" s="14">
        <v>6910.7870000000003</v>
      </c>
      <c r="AY623" s="14">
        <v>6893.9520000000002</v>
      </c>
      <c r="AZ623" s="14">
        <v>6830.8329999999996</v>
      </c>
      <c r="BA623" s="14">
        <v>6577.7629999999999</v>
      </c>
      <c r="BB623" s="14">
        <v>6454.3649999999998</v>
      </c>
      <c r="BC623" s="14">
        <v>5249.0810000000001</v>
      </c>
      <c r="BD623" s="14">
        <v>3267.8519999999999</v>
      </c>
      <c r="BE623" s="14">
        <v>2621.0720000000001</v>
      </c>
      <c r="BF623" s="14">
        <v>6890.1589999999997</v>
      </c>
      <c r="BG623" s="14">
        <v>87</v>
      </c>
      <c r="BH623" s="14">
        <v>85</v>
      </c>
      <c r="BI623" s="14">
        <v>82.5</v>
      </c>
      <c r="BJ623" s="14">
        <v>80.5</v>
      </c>
      <c r="BK623" s="14">
        <v>79</v>
      </c>
      <c r="BL623" s="14">
        <v>78.5</v>
      </c>
      <c r="BM623" s="14">
        <v>78.5</v>
      </c>
      <c r="BN623" s="14">
        <v>80.5</v>
      </c>
      <c r="BO623" s="14">
        <v>85.5</v>
      </c>
      <c r="BP623" s="14">
        <v>90</v>
      </c>
      <c r="BQ623" s="14">
        <v>93</v>
      </c>
      <c r="BR623" s="14">
        <v>96</v>
      </c>
      <c r="BS623" s="14">
        <v>99</v>
      </c>
      <c r="BT623" s="14">
        <v>101.5</v>
      </c>
      <c r="BU623" s="14">
        <v>103.5</v>
      </c>
      <c r="BV623" s="14">
        <v>105.5</v>
      </c>
      <c r="BW623" s="14">
        <v>106.5</v>
      </c>
      <c r="BX623" s="14">
        <v>106</v>
      </c>
      <c r="BY623" s="14">
        <v>105.5</v>
      </c>
      <c r="BZ623" s="14">
        <v>104.5</v>
      </c>
      <c r="CA623" s="14">
        <v>101.5</v>
      </c>
      <c r="CB623" s="14">
        <v>97.5</v>
      </c>
      <c r="CC623" s="14">
        <v>95</v>
      </c>
      <c r="CD623" s="14">
        <v>92.5</v>
      </c>
      <c r="CE623" s="14">
        <v>3073.9760000000001</v>
      </c>
      <c r="CF623" s="14">
        <v>3029.2550000000001</v>
      </c>
      <c r="CG623" s="14">
        <v>2797.4780000000001</v>
      </c>
      <c r="CH623" s="14">
        <v>2526.2730000000001</v>
      </c>
      <c r="CI623" s="14">
        <v>2116.8270000000002</v>
      </c>
      <c r="CJ623" s="14">
        <v>2585.212</v>
      </c>
      <c r="CK623" s="14">
        <v>2964.0140000000001</v>
      </c>
      <c r="CL623" s="14">
        <v>1739.09</v>
      </c>
      <c r="CM623" s="14">
        <v>2224.3000000000002</v>
      </c>
      <c r="CN623" s="14">
        <v>4197.8959999999997</v>
      </c>
      <c r="CO623" s="14">
        <v>3416.6289999999999</v>
      </c>
      <c r="CP623" s="14">
        <v>2742.7069999999999</v>
      </c>
      <c r="CQ623" s="14">
        <v>2632.5450000000001</v>
      </c>
      <c r="CR623" s="14">
        <v>3223.489</v>
      </c>
      <c r="CS623" s="14">
        <v>3365.0210000000002</v>
      </c>
      <c r="CT623" s="14">
        <v>3108.8240000000001</v>
      </c>
      <c r="CU623" s="14">
        <v>3002.6350000000002</v>
      </c>
      <c r="CV623" s="14">
        <v>2997.953</v>
      </c>
      <c r="CW623" s="14">
        <v>2603.875</v>
      </c>
      <c r="CX623" s="14">
        <v>4134.3890000000001</v>
      </c>
      <c r="CY623" s="14">
        <v>4017.7379999999998</v>
      </c>
      <c r="CZ623" s="14">
        <v>3677.6660000000002</v>
      </c>
      <c r="DA623" s="14">
        <v>2885.096</v>
      </c>
      <c r="DB623" s="14">
        <v>2796.8409999999999</v>
      </c>
      <c r="DC623" s="14">
        <v>2173.6190000000001</v>
      </c>
      <c r="DD623" s="14">
        <v>16</v>
      </c>
      <c r="DE623" s="14">
        <v>19</v>
      </c>
      <c r="DF623" s="27">
        <f t="shared" ca="1" si="9"/>
        <v>947.56575000000066</v>
      </c>
      <c r="DG623" s="14">
        <v>0</v>
      </c>
      <c r="DH623" s="14"/>
      <c r="DI623" s="14"/>
      <c r="DJ623" s="14"/>
      <c r="DK623" s="14"/>
      <c r="DL623" s="14"/>
      <c r="DM623" s="14"/>
      <c r="DN623" s="14"/>
      <c r="DO623" s="14"/>
      <c r="DP623" s="14"/>
      <c r="DQ623" s="14"/>
      <c r="DR623" s="14"/>
      <c r="DS623" s="14"/>
      <c r="DT623" s="14"/>
      <c r="DU623" s="14"/>
      <c r="DV623" s="14"/>
      <c r="DW623" s="14"/>
      <c r="DX623" s="14"/>
      <c r="DY623" s="14"/>
      <c r="DZ623" s="14"/>
      <c r="EA623" s="14"/>
    </row>
    <row r="624" spans="1:131" x14ac:dyDescent="0.25">
      <c r="A624" s="14" t="s">
        <v>64</v>
      </c>
      <c r="B624" s="14" t="s">
        <v>130</v>
      </c>
      <c r="C624" s="14" t="s">
        <v>63</v>
      </c>
      <c r="D624" s="14" t="s">
        <v>63</v>
      </c>
      <c r="E624" s="14" t="s">
        <v>63</v>
      </c>
      <c r="F624" s="14" t="s">
        <v>63</v>
      </c>
      <c r="G624" s="14" t="s">
        <v>192</v>
      </c>
      <c r="H624" s="1">
        <v>42186</v>
      </c>
      <c r="I624" s="14">
        <v>2484.6869999999999</v>
      </c>
      <c r="J624" s="14">
        <v>2199.4450000000002</v>
      </c>
      <c r="K624" s="14">
        <v>2138.4279999999999</v>
      </c>
      <c r="L624" s="14">
        <v>2129.0830000000001</v>
      </c>
      <c r="M624" s="14">
        <v>2265.645</v>
      </c>
      <c r="N624" s="14">
        <v>2563.393</v>
      </c>
      <c r="O624" s="14">
        <v>3521.1120000000001</v>
      </c>
      <c r="P624" s="14">
        <v>4518.4530000000004</v>
      </c>
      <c r="Q624" s="14">
        <v>5418.2259999999997</v>
      </c>
      <c r="R624" s="14">
        <v>5860.08</v>
      </c>
      <c r="S624" s="14">
        <v>6329.7020000000002</v>
      </c>
      <c r="T624" s="14">
        <v>6544.598</v>
      </c>
      <c r="U624" s="14">
        <v>6533.1930000000002</v>
      </c>
      <c r="V624" s="14">
        <v>6691.7079999999996</v>
      </c>
      <c r="W624" s="14">
        <v>6805.0039999999999</v>
      </c>
      <c r="X624" s="14">
        <v>5143.0320000000002</v>
      </c>
      <c r="Y624" s="14">
        <v>5589.0569999999998</v>
      </c>
      <c r="Z624" s="14">
        <v>5814.473</v>
      </c>
      <c r="AA624" s="14">
        <v>5750.2259999999997</v>
      </c>
      <c r="AB624" s="14">
        <v>6626.0649999999996</v>
      </c>
      <c r="AC624" s="14">
        <v>6752.9989999999998</v>
      </c>
      <c r="AD624" s="14">
        <v>5391.482</v>
      </c>
      <c r="AE624" s="14">
        <v>3430.3290000000002</v>
      </c>
      <c r="AF624" s="14">
        <v>2771.3490000000002</v>
      </c>
      <c r="AG624" s="14">
        <v>5574.1970000000001</v>
      </c>
      <c r="AH624" s="14">
        <v>2457.0320000000002</v>
      </c>
      <c r="AI624" s="14">
        <v>2201.5500000000002</v>
      </c>
      <c r="AJ624" s="14">
        <v>2175.6419999999998</v>
      </c>
      <c r="AK624" s="14">
        <v>2180.8490000000002</v>
      </c>
      <c r="AL624" s="14">
        <v>2253.136</v>
      </c>
      <c r="AM624" s="14">
        <v>2572.37</v>
      </c>
      <c r="AN624" s="14">
        <v>3499.652</v>
      </c>
      <c r="AO624" s="14">
        <v>4491.4889999999996</v>
      </c>
      <c r="AP624" s="14">
        <v>5475.6350000000002</v>
      </c>
      <c r="AQ624" s="14">
        <v>5931.326</v>
      </c>
      <c r="AR624" s="14">
        <v>6440.2309999999998</v>
      </c>
      <c r="AS624" s="14">
        <v>6584.0940000000001</v>
      </c>
      <c r="AT624" s="14">
        <v>6574.1229999999996</v>
      </c>
      <c r="AU624" s="14">
        <v>6684.9920000000002</v>
      </c>
      <c r="AV624" s="14">
        <v>6782.9260000000004</v>
      </c>
      <c r="AW624" s="14">
        <v>6819.8940000000002</v>
      </c>
      <c r="AX624" s="14">
        <v>6905.5079999999998</v>
      </c>
      <c r="AY624" s="14">
        <v>6989.58</v>
      </c>
      <c r="AZ624" s="14">
        <v>6859.6760000000004</v>
      </c>
      <c r="BA624" s="14">
        <v>6554.6989999999996</v>
      </c>
      <c r="BB624" s="14">
        <v>6515.9340000000002</v>
      </c>
      <c r="BC624" s="14">
        <v>5257.6419999999998</v>
      </c>
      <c r="BD624" s="14">
        <v>3339.0940000000001</v>
      </c>
      <c r="BE624" s="14">
        <v>2687.2820000000002</v>
      </c>
      <c r="BF624" s="14">
        <v>6901.8069999999998</v>
      </c>
      <c r="BG624" s="14">
        <v>91</v>
      </c>
      <c r="BH624" s="14">
        <v>90</v>
      </c>
      <c r="BI624" s="14">
        <v>87.5</v>
      </c>
      <c r="BJ624" s="14">
        <v>85.5</v>
      </c>
      <c r="BK624" s="14">
        <v>84</v>
      </c>
      <c r="BL624" s="14">
        <v>82</v>
      </c>
      <c r="BM624" s="14">
        <v>81.5</v>
      </c>
      <c r="BN624" s="14">
        <v>80</v>
      </c>
      <c r="BO624" s="14">
        <v>81.5</v>
      </c>
      <c r="BP624" s="14">
        <v>85</v>
      </c>
      <c r="BQ624" s="14">
        <v>89.5</v>
      </c>
      <c r="BR624" s="14">
        <v>93</v>
      </c>
      <c r="BS624" s="14">
        <v>94.5</v>
      </c>
      <c r="BT624" s="14">
        <v>97</v>
      </c>
      <c r="BU624" s="14">
        <v>97</v>
      </c>
      <c r="BV624" s="14">
        <v>97.5</v>
      </c>
      <c r="BW624" s="14">
        <v>100.5</v>
      </c>
      <c r="BX624" s="14">
        <v>102</v>
      </c>
      <c r="BY624" s="14">
        <v>100.5</v>
      </c>
      <c r="BZ624" s="14">
        <v>99</v>
      </c>
      <c r="CA624" s="14">
        <v>96.5</v>
      </c>
      <c r="CB624" s="14">
        <v>94</v>
      </c>
      <c r="CC624" s="14">
        <v>89.5</v>
      </c>
      <c r="CD624" s="14">
        <v>85.5</v>
      </c>
      <c r="CE624" s="14">
        <v>3848.2910000000002</v>
      </c>
      <c r="CF624" s="14">
        <v>4306.2610000000004</v>
      </c>
      <c r="CG624" s="14">
        <v>3861.6619999999998</v>
      </c>
      <c r="CH624" s="14">
        <v>3697.8150000000001</v>
      </c>
      <c r="CI624" s="14">
        <v>3033.2860000000001</v>
      </c>
      <c r="CJ624" s="14">
        <v>3226.36</v>
      </c>
      <c r="CK624" s="14">
        <v>3832.4490000000001</v>
      </c>
      <c r="CL624" s="14">
        <v>1711.444</v>
      </c>
      <c r="CM624" s="14">
        <v>1131.54</v>
      </c>
      <c r="CN624" s="14">
        <v>1705.2919999999999</v>
      </c>
      <c r="CO624" s="14">
        <v>1957.5060000000001</v>
      </c>
      <c r="CP624" s="14">
        <v>1892.556</v>
      </c>
      <c r="CQ624" s="14">
        <v>2519.8760000000002</v>
      </c>
      <c r="CR624" s="14">
        <v>2931.7</v>
      </c>
      <c r="CS624" s="14">
        <v>3830.9879999999998</v>
      </c>
      <c r="CT624" s="14">
        <v>3800.2530000000002</v>
      </c>
      <c r="CU624" s="14">
        <v>3043.7469999999998</v>
      </c>
      <c r="CV624" s="14">
        <v>2384.9470000000001</v>
      </c>
      <c r="CW624" s="14">
        <v>2001.296</v>
      </c>
      <c r="CX624" s="14">
        <v>3163.009</v>
      </c>
      <c r="CY624" s="14">
        <v>3379.4879999999998</v>
      </c>
      <c r="CZ624" s="14">
        <v>2504.395</v>
      </c>
      <c r="DA624" s="14">
        <v>2726.163</v>
      </c>
      <c r="DB624" s="14">
        <v>3235.9349999999999</v>
      </c>
      <c r="DC624" s="14">
        <v>2044.5029999999999</v>
      </c>
      <c r="DD624" s="14">
        <v>16</v>
      </c>
      <c r="DE624" s="14">
        <v>19</v>
      </c>
      <c r="DF624" s="27">
        <f t="shared" ca="1" si="9"/>
        <v>1300.2800000000016</v>
      </c>
      <c r="DG624" s="14">
        <v>0</v>
      </c>
      <c r="DH624" s="14"/>
      <c r="DI624" s="14"/>
      <c r="DJ624" s="14"/>
      <c r="DK624" s="14"/>
      <c r="DL624" s="14"/>
      <c r="DM624" s="14"/>
      <c r="DN624" s="14"/>
      <c r="DO624" s="14"/>
      <c r="DP624" s="14"/>
      <c r="DQ624" s="14"/>
      <c r="DR624" s="14"/>
      <c r="DS624" s="14"/>
      <c r="DT624" s="14"/>
      <c r="DU624" s="14"/>
      <c r="DV624" s="14"/>
      <c r="DW624" s="14"/>
      <c r="DX624" s="14"/>
      <c r="DY624" s="14"/>
      <c r="DZ624" s="14"/>
      <c r="EA624" s="14"/>
    </row>
    <row r="625" spans="1:131" x14ac:dyDescent="0.25">
      <c r="A625" s="14" t="s">
        <v>64</v>
      </c>
      <c r="B625" s="14" t="s">
        <v>130</v>
      </c>
      <c r="C625" s="14" t="s">
        <v>63</v>
      </c>
      <c r="D625" s="14" t="s">
        <v>63</v>
      </c>
      <c r="E625" s="14" t="s">
        <v>63</v>
      </c>
      <c r="F625" s="14" t="s">
        <v>63</v>
      </c>
      <c r="G625" s="14" t="s">
        <v>192</v>
      </c>
      <c r="H625" s="1">
        <v>42201</v>
      </c>
      <c r="I625" s="14">
        <v>2320.011</v>
      </c>
      <c r="J625" s="14">
        <v>2166.0149999999999</v>
      </c>
      <c r="K625" s="14">
        <v>2107.277</v>
      </c>
      <c r="L625" s="14">
        <v>2053.38</v>
      </c>
      <c r="M625" s="14">
        <v>2099.172</v>
      </c>
      <c r="N625" s="14">
        <v>2354.7640000000001</v>
      </c>
      <c r="O625" s="14">
        <v>2928.8220000000001</v>
      </c>
      <c r="P625" s="14">
        <v>3577.4549999999999</v>
      </c>
      <c r="Q625" s="14">
        <v>4433.5320000000002</v>
      </c>
      <c r="R625" s="14">
        <v>4991.0540000000001</v>
      </c>
      <c r="S625" s="14">
        <v>5429.7569999999996</v>
      </c>
      <c r="T625" s="14">
        <v>5810.6559999999999</v>
      </c>
      <c r="U625" s="14">
        <v>6115.2719999999999</v>
      </c>
      <c r="V625" s="14">
        <v>6329.2889999999998</v>
      </c>
      <c r="W625" s="14">
        <v>6628.982</v>
      </c>
      <c r="X625" s="14">
        <v>6887.7110000000002</v>
      </c>
      <c r="Y625" s="14">
        <v>5309.2139999999999</v>
      </c>
      <c r="Z625" s="14">
        <v>5497.9059999999999</v>
      </c>
      <c r="AA625" s="14">
        <v>5583.9650000000001</v>
      </c>
      <c r="AB625" s="14">
        <v>6386.8339999999998</v>
      </c>
      <c r="AC625" s="14">
        <v>6491.55</v>
      </c>
      <c r="AD625" s="14">
        <v>5334.1549999999997</v>
      </c>
      <c r="AE625" s="14">
        <v>3207.2689999999998</v>
      </c>
      <c r="AF625" s="14">
        <v>2643.009</v>
      </c>
      <c r="AG625" s="14">
        <v>5463.6949999999997</v>
      </c>
      <c r="AH625" s="14">
        <v>2097.1219999999998</v>
      </c>
      <c r="AI625" s="14">
        <v>1916.6990000000001</v>
      </c>
      <c r="AJ625" s="14">
        <v>1878.3030000000001</v>
      </c>
      <c r="AK625" s="14">
        <v>1838.6610000000001</v>
      </c>
      <c r="AL625" s="14">
        <v>1900.826</v>
      </c>
      <c r="AM625" s="14">
        <v>2213.5390000000002</v>
      </c>
      <c r="AN625" s="14">
        <v>2944.3229999999999</v>
      </c>
      <c r="AO625" s="14">
        <v>3681.143</v>
      </c>
      <c r="AP625" s="14">
        <v>4598.375</v>
      </c>
      <c r="AQ625" s="14">
        <v>5158.1809999999996</v>
      </c>
      <c r="AR625" s="14">
        <v>5774.3649999999998</v>
      </c>
      <c r="AS625" s="14">
        <v>6023.6090000000004</v>
      </c>
      <c r="AT625" s="14">
        <v>6191.875</v>
      </c>
      <c r="AU625" s="14">
        <v>6460.2160000000003</v>
      </c>
      <c r="AV625" s="14">
        <v>6753.991</v>
      </c>
      <c r="AW625" s="14">
        <v>6858.3879999999999</v>
      </c>
      <c r="AX625" s="14">
        <v>6925.6229999999996</v>
      </c>
      <c r="AY625" s="14">
        <v>6815.3289999999997</v>
      </c>
      <c r="AZ625" s="14">
        <v>6745.8040000000001</v>
      </c>
      <c r="BA625" s="14">
        <v>6627.6490000000003</v>
      </c>
      <c r="BB625" s="14">
        <v>6511.4359999999997</v>
      </c>
      <c r="BC625" s="14">
        <v>5037.96</v>
      </c>
      <c r="BD625" s="14">
        <v>3056.2979999999998</v>
      </c>
      <c r="BE625" s="14">
        <v>2462.0169999999998</v>
      </c>
      <c r="BF625" s="14">
        <v>6822.6040000000003</v>
      </c>
      <c r="BG625" s="14">
        <v>79.5</v>
      </c>
      <c r="BH625" s="14">
        <v>77.5</v>
      </c>
      <c r="BI625" s="14">
        <v>75.5</v>
      </c>
      <c r="BJ625" s="14">
        <v>72.5</v>
      </c>
      <c r="BK625" s="14">
        <v>70.5</v>
      </c>
      <c r="BL625" s="14">
        <v>69.5</v>
      </c>
      <c r="BM625" s="14">
        <v>69.5</v>
      </c>
      <c r="BN625" s="14">
        <v>73</v>
      </c>
      <c r="BO625" s="14">
        <v>77</v>
      </c>
      <c r="BP625" s="14">
        <v>81.5</v>
      </c>
      <c r="BQ625" s="14">
        <v>85</v>
      </c>
      <c r="BR625" s="14">
        <v>88</v>
      </c>
      <c r="BS625" s="14">
        <v>91.5</v>
      </c>
      <c r="BT625" s="14">
        <v>95</v>
      </c>
      <c r="BU625" s="14">
        <v>98.5</v>
      </c>
      <c r="BV625" s="14">
        <v>99.5</v>
      </c>
      <c r="BW625" s="14">
        <v>100</v>
      </c>
      <c r="BX625" s="14">
        <v>100</v>
      </c>
      <c r="BY625" s="14">
        <v>98.5</v>
      </c>
      <c r="BZ625" s="14">
        <v>97.5</v>
      </c>
      <c r="CA625" s="14">
        <v>94.5</v>
      </c>
      <c r="CB625" s="14">
        <v>92.5</v>
      </c>
      <c r="CC625" s="14">
        <v>89</v>
      </c>
      <c r="CD625" s="14">
        <v>86.5</v>
      </c>
      <c r="CE625" s="14">
        <v>11516.48</v>
      </c>
      <c r="CF625" s="14">
        <v>11300.79</v>
      </c>
      <c r="CG625" s="14">
        <v>10594.07</v>
      </c>
      <c r="CH625" s="14">
        <v>9577.0580000000009</v>
      </c>
      <c r="CI625" s="14">
        <v>7687.91</v>
      </c>
      <c r="CJ625" s="14">
        <v>8037.4849999999997</v>
      </c>
      <c r="CK625" s="14">
        <v>8453.3940000000002</v>
      </c>
      <c r="CL625" s="14">
        <v>5361.1689999999999</v>
      </c>
      <c r="CM625" s="14">
        <v>5520.6850000000004</v>
      </c>
      <c r="CN625" s="14">
        <v>9070.16</v>
      </c>
      <c r="CO625" s="14">
        <v>10137.39</v>
      </c>
      <c r="CP625" s="14">
        <v>9081.3410000000003</v>
      </c>
      <c r="CQ625" s="14">
        <v>8725.2180000000008</v>
      </c>
      <c r="CR625" s="14">
        <v>10069.26</v>
      </c>
      <c r="CS625" s="14">
        <v>10673.87</v>
      </c>
      <c r="CT625" s="14">
        <v>10349.57</v>
      </c>
      <c r="CU625" s="14">
        <v>9966.08</v>
      </c>
      <c r="CV625" s="14">
        <v>9926.2389999999996</v>
      </c>
      <c r="CW625" s="14">
        <v>9205.9330000000009</v>
      </c>
      <c r="CX625" s="14">
        <v>15022.3</v>
      </c>
      <c r="CY625" s="14">
        <v>14832.14</v>
      </c>
      <c r="CZ625" s="14">
        <v>13625.18</v>
      </c>
      <c r="DA625" s="14">
        <v>11017.32</v>
      </c>
      <c r="DB625" s="14">
        <v>11099.91</v>
      </c>
      <c r="DC625" s="14">
        <v>7684.9780000000001</v>
      </c>
      <c r="DD625" s="14">
        <v>17</v>
      </c>
      <c r="DE625" s="14">
        <v>19</v>
      </c>
      <c r="DF625" s="27">
        <f t="shared" ca="1" si="9"/>
        <v>1402.7516666666659</v>
      </c>
      <c r="DG625" s="14">
        <v>0</v>
      </c>
      <c r="DH625" s="14"/>
      <c r="DI625" s="14"/>
      <c r="DJ625" s="14"/>
      <c r="DK625" s="14"/>
      <c r="DL625" s="14"/>
      <c r="DM625" s="14"/>
      <c r="DN625" s="14"/>
      <c r="DO625" s="14"/>
      <c r="DP625" s="14"/>
      <c r="DQ625" s="14"/>
      <c r="DR625" s="14"/>
      <c r="DS625" s="14"/>
      <c r="DT625" s="14"/>
      <c r="DU625" s="14"/>
      <c r="DV625" s="14"/>
      <c r="DW625" s="14"/>
      <c r="DX625" s="14"/>
      <c r="DY625" s="14"/>
      <c r="DZ625" s="14"/>
      <c r="EA625" s="14"/>
    </row>
    <row r="626" spans="1:131" x14ac:dyDescent="0.25">
      <c r="A626" s="14" t="s">
        <v>64</v>
      </c>
      <c r="B626" s="14" t="s">
        <v>130</v>
      </c>
      <c r="C626" s="14" t="s">
        <v>63</v>
      </c>
      <c r="D626" s="14" t="s">
        <v>63</v>
      </c>
      <c r="E626" s="14" t="s">
        <v>63</v>
      </c>
      <c r="F626" s="14" t="s">
        <v>63</v>
      </c>
      <c r="G626" s="14" t="s">
        <v>192</v>
      </c>
      <c r="H626" s="1">
        <v>42213</v>
      </c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  <c r="BM626" s="14"/>
      <c r="BN626" s="14"/>
      <c r="BO626" s="14"/>
      <c r="BP626" s="14"/>
      <c r="BQ626" s="14"/>
      <c r="BR626" s="14"/>
      <c r="BS626" s="14"/>
      <c r="BT626" s="14"/>
      <c r="BU626" s="14"/>
      <c r="BV626" s="14"/>
      <c r="BW626" s="14"/>
      <c r="BX626" s="14"/>
      <c r="BY626" s="14"/>
      <c r="BZ626" s="14"/>
      <c r="CA626" s="14"/>
      <c r="CB626" s="14"/>
      <c r="CC626" s="14"/>
      <c r="CD626" s="14"/>
      <c r="CE626" s="14"/>
      <c r="CF626" s="14"/>
      <c r="CG626" s="14"/>
      <c r="CH626" s="14"/>
      <c r="CI626" s="14"/>
      <c r="CJ626" s="14"/>
      <c r="CK626" s="14"/>
      <c r="CL626" s="14"/>
      <c r="CM626" s="14"/>
      <c r="CN626" s="14"/>
      <c r="CO626" s="14"/>
      <c r="CP626" s="14"/>
      <c r="CQ626" s="14"/>
      <c r="CR626" s="14"/>
      <c r="CS626" s="14"/>
      <c r="CT626" s="14"/>
      <c r="CU626" s="14"/>
      <c r="CV626" s="14"/>
      <c r="CW626" s="14"/>
      <c r="CX626" s="14"/>
      <c r="CY626" s="14"/>
      <c r="CZ626" s="14"/>
      <c r="DD626" s="14">
        <v>16</v>
      </c>
      <c r="DE626" s="14">
        <v>19</v>
      </c>
      <c r="DF626" s="27">
        <f t="shared" ca="1" si="9"/>
        <v>0</v>
      </c>
      <c r="DG626" s="14">
        <v>1</v>
      </c>
      <c r="DH626" s="14"/>
      <c r="DI626" s="14"/>
      <c r="DJ626" s="14"/>
      <c r="DK626" s="14"/>
      <c r="DL626" s="14"/>
      <c r="DM626" s="14"/>
      <c r="DN626" s="14"/>
      <c r="DO626" s="14"/>
      <c r="DP626" s="14"/>
      <c r="DQ626" s="14"/>
      <c r="DR626" s="14"/>
      <c r="DS626" s="14"/>
      <c r="DT626" s="14"/>
      <c r="DU626" s="14"/>
      <c r="DV626" s="14"/>
      <c r="DW626" s="14"/>
      <c r="DX626" s="14"/>
      <c r="DY626" s="14"/>
      <c r="DZ626" s="14"/>
      <c r="EA626" s="14"/>
    </row>
    <row r="627" spans="1:131" x14ac:dyDescent="0.25">
      <c r="A627" s="14" t="s">
        <v>64</v>
      </c>
      <c r="B627" s="14" t="s">
        <v>130</v>
      </c>
      <c r="C627" s="14" t="s">
        <v>63</v>
      </c>
      <c r="D627" s="14" t="s">
        <v>63</v>
      </c>
      <c r="E627" s="14" t="s">
        <v>63</v>
      </c>
      <c r="F627" s="14" t="s">
        <v>63</v>
      </c>
      <c r="G627" s="14" t="s">
        <v>192</v>
      </c>
      <c r="H627" s="1">
        <v>42214</v>
      </c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  <c r="BM627" s="14"/>
      <c r="BN627" s="14"/>
      <c r="BO627" s="14"/>
      <c r="BP627" s="14"/>
      <c r="BQ627" s="14"/>
      <c r="BR627" s="14"/>
      <c r="BS627" s="14"/>
      <c r="BT627" s="14"/>
      <c r="BU627" s="14"/>
      <c r="BV627" s="14"/>
      <c r="BW627" s="14"/>
      <c r="BX627" s="14"/>
      <c r="BY627" s="14"/>
      <c r="BZ627" s="14"/>
      <c r="CA627" s="14"/>
      <c r="CB627" s="14"/>
      <c r="CC627" s="14"/>
      <c r="CD627" s="14"/>
      <c r="CE627" s="14"/>
      <c r="CF627" s="14"/>
      <c r="CG627" s="14"/>
      <c r="CH627" s="14"/>
      <c r="CI627" s="14"/>
      <c r="CJ627" s="14"/>
      <c r="CK627" s="14"/>
      <c r="CL627" s="14"/>
      <c r="CM627" s="14"/>
      <c r="CN627" s="14"/>
      <c r="CO627" s="14"/>
      <c r="CP627" s="14"/>
      <c r="CQ627" s="14"/>
      <c r="CR627" s="14"/>
      <c r="CS627" s="14"/>
      <c r="CT627" s="14"/>
      <c r="CU627" s="14"/>
      <c r="CV627" s="14"/>
      <c r="CW627" s="14"/>
      <c r="CX627" s="14"/>
      <c r="CY627" s="14"/>
      <c r="CZ627" s="14"/>
      <c r="DD627" s="14">
        <v>16</v>
      </c>
      <c r="DE627" s="14">
        <v>19</v>
      </c>
      <c r="DF627" s="27">
        <f t="shared" ca="1" si="9"/>
        <v>0</v>
      </c>
      <c r="DG627" s="14">
        <v>1</v>
      </c>
      <c r="DH627" s="14"/>
      <c r="DI627" s="14"/>
      <c r="DJ627" s="14"/>
      <c r="DK627" s="14"/>
      <c r="DL627" s="14"/>
      <c r="DM627" s="14"/>
      <c r="DN627" s="14"/>
      <c r="DO627" s="14"/>
      <c r="DP627" s="14"/>
      <c r="DQ627" s="14"/>
      <c r="DR627" s="14"/>
      <c r="DS627" s="14"/>
      <c r="DT627" s="14"/>
      <c r="DU627" s="14"/>
      <c r="DV627" s="14"/>
      <c r="DW627" s="14"/>
      <c r="DX627" s="14"/>
      <c r="DY627" s="14"/>
      <c r="DZ627" s="14"/>
      <c r="EA627" s="14"/>
    </row>
    <row r="628" spans="1:131" x14ac:dyDescent="0.25">
      <c r="A628" s="14" t="s">
        <v>64</v>
      </c>
      <c r="B628" s="14" t="s">
        <v>130</v>
      </c>
      <c r="C628" s="14" t="s">
        <v>63</v>
      </c>
      <c r="D628" s="14" t="s">
        <v>63</v>
      </c>
      <c r="E628" s="14" t="s">
        <v>63</v>
      </c>
      <c r="F628" s="14" t="s">
        <v>63</v>
      </c>
      <c r="G628" s="14" t="s">
        <v>192</v>
      </c>
      <c r="H628" s="1">
        <v>42215</v>
      </c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  <c r="BM628" s="14"/>
      <c r="BN628" s="14"/>
      <c r="BO628" s="14"/>
      <c r="BP628" s="14"/>
      <c r="BQ628" s="14"/>
      <c r="BR628" s="14"/>
      <c r="BS628" s="14"/>
      <c r="BT628" s="14"/>
      <c r="BU628" s="14"/>
      <c r="BV628" s="14"/>
      <c r="BW628" s="14"/>
      <c r="BX628" s="14"/>
      <c r="BY628" s="14"/>
      <c r="BZ628" s="14"/>
      <c r="CA628" s="14"/>
      <c r="CB628" s="14"/>
      <c r="CC628" s="14"/>
      <c r="CD628" s="14"/>
      <c r="CE628" s="14"/>
      <c r="CF628" s="14"/>
      <c r="CG628" s="14"/>
      <c r="CH628" s="14"/>
      <c r="CI628" s="14"/>
      <c r="CJ628" s="14"/>
      <c r="CK628" s="14"/>
      <c r="CL628" s="14"/>
      <c r="CM628" s="14"/>
      <c r="CN628" s="14"/>
      <c r="CO628" s="14"/>
      <c r="CP628" s="14"/>
      <c r="CQ628" s="14"/>
      <c r="CR628" s="14"/>
      <c r="CS628" s="14"/>
      <c r="CT628" s="14"/>
      <c r="CU628" s="14"/>
      <c r="CV628" s="14"/>
      <c r="CW628" s="14"/>
      <c r="CX628" s="14"/>
      <c r="CY628" s="14"/>
      <c r="CZ628" s="14"/>
      <c r="DD628" s="14">
        <v>16</v>
      </c>
      <c r="DE628" s="14">
        <v>19</v>
      </c>
      <c r="DF628" s="27">
        <f t="shared" ca="1" si="9"/>
        <v>0</v>
      </c>
      <c r="DG628" s="14">
        <v>1</v>
      </c>
      <c r="DH628" s="14"/>
      <c r="DI628" s="14"/>
      <c r="DJ628" s="14"/>
      <c r="DK628" s="14"/>
      <c r="DL628" s="14"/>
      <c r="DM628" s="14"/>
      <c r="DN628" s="14"/>
      <c r="DO628" s="14"/>
      <c r="DP628" s="14"/>
      <c r="DQ628" s="14"/>
      <c r="DR628" s="14"/>
      <c r="DS628" s="14"/>
      <c r="DT628" s="14"/>
      <c r="DU628" s="14"/>
      <c r="DV628" s="14"/>
      <c r="DW628" s="14"/>
      <c r="DX628" s="14"/>
      <c r="DY628" s="14"/>
      <c r="DZ628" s="14"/>
      <c r="EA628" s="14"/>
    </row>
    <row r="629" spans="1:131" x14ac:dyDescent="0.25">
      <c r="A629" s="14" t="s">
        <v>64</v>
      </c>
      <c r="B629" s="14" t="s">
        <v>130</v>
      </c>
      <c r="C629" s="14" t="s">
        <v>63</v>
      </c>
      <c r="D629" s="14" t="s">
        <v>63</v>
      </c>
      <c r="E629" s="14" t="s">
        <v>63</v>
      </c>
      <c r="F629" s="14" t="s">
        <v>63</v>
      </c>
      <c r="G629" s="14" t="s">
        <v>192</v>
      </c>
      <c r="H629" s="1">
        <v>42233</v>
      </c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  <c r="BM629" s="14"/>
      <c r="BN629" s="14"/>
      <c r="BO629" s="14"/>
      <c r="BP629" s="14"/>
      <c r="BQ629" s="14"/>
      <c r="BR629" s="14"/>
      <c r="BS629" s="14"/>
      <c r="BT629" s="14"/>
      <c r="BU629" s="14"/>
      <c r="BV629" s="14"/>
      <c r="BW629" s="14"/>
      <c r="BX629" s="14"/>
      <c r="BY629" s="14"/>
      <c r="BZ629" s="14"/>
      <c r="CA629" s="14"/>
      <c r="CB629" s="14"/>
      <c r="CC629" s="14"/>
      <c r="CD629" s="14"/>
      <c r="CE629" s="14"/>
      <c r="CF629" s="14"/>
      <c r="CG629" s="14"/>
      <c r="CH629" s="14"/>
      <c r="CI629" s="14"/>
      <c r="CJ629" s="14"/>
      <c r="CK629" s="14"/>
      <c r="CL629" s="14"/>
      <c r="CM629" s="14"/>
      <c r="CN629" s="14"/>
      <c r="CO629" s="14"/>
      <c r="CP629" s="14"/>
      <c r="CQ629" s="14"/>
      <c r="CR629" s="14"/>
      <c r="CS629" s="14"/>
      <c r="CT629" s="14"/>
      <c r="CU629" s="14"/>
      <c r="CV629" s="14"/>
      <c r="CW629" s="14"/>
      <c r="CX629" s="14"/>
      <c r="CY629" s="14"/>
      <c r="CZ629" s="14"/>
      <c r="DD629" s="14">
        <v>16</v>
      </c>
      <c r="DE629" s="14">
        <v>19</v>
      </c>
      <c r="DF629" s="27">
        <f t="shared" ca="1" si="9"/>
        <v>0</v>
      </c>
      <c r="DG629" s="14">
        <v>1</v>
      </c>
      <c r="DH629" s="14"/>
      <c r="DI629" s="14"/>
      <c r="DJ629" s="14"/>
      <c r="DK629" s="14"/>
      <c r="DL629" s="14"/>
      <c r="DM629" s="14"/>
      <c r="DN629" s="14"/>
      <c r="DO629" s="14"/>
      <c r="DP629" s="14"/>
      <c r="DQ629" s="14"/>
      <c r="DR629" s="14"/>
      <c r="DS629" s="14"/>
      <c r="DT629" s="14"/>
      <c r="DU629" s="14"/>
      <c r="DV629" s="14"/>
      <c r="DW629" s="14"/>
      <c r="DX629" s="14"/>
      <c r="DY629" s="14"/>
      <c r="DZ629" s="14"/>
      <c r="EA629" s="14"/>
    </row>
    <row r="630" spans="1:131" x14ac:dyDescent="0.25">
      <c r="A630" s="14" t="s">
        <v>64</v>
      </c>
      <c r="B630" s="14" t="s">
        <v>130</v>
      </c>
      <c r="C630" s="14" t="s">
        <v>63</v>
      </c>
      <c r="D630" s="14" t="s">
        <v>63</v>
      </c>
      <c r="E630" s="14" t="s">
        <v>63</v>
      </c>
      <c r="F630" s="14" t="s">
        <v>63</v>
      </c>
      <c r="G630" s="14" t="s">
        <v>192</v>
      </c>
      <c r="H630" s="1">
        <v>42234</v>
      </c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  <c r="BM630" s="14"/>
      <c r="BN630" s="14"/>
      <c r="BO630" s="14"/>
      <c r="BP630" s="14"/>
      <c r="BQ630" s="14"/>
      <c r="BR630" s="14"/>
      <c r="BS630" s="14"/>
      <c r="BT630" s="14"/>
      <c r="BU630" s="14"/>
      <c r="BV630" s="14"/>
      <c r="BW630" s="14"/>
      <c r="BX630" s="14"/>
      <c r="BY630" s="14"/>
      <c r="BZ630" s="14"/>
      <c r="CA630" s="14"/>
      <c r="CB630" s="14"/>
      <c r="CC630" s="14"/>
      <c r="CD630" s="14"/>
      <c r="CE630" s="14"/>
      <c r="CF630" s="14"/>
      <c r="CG630" s="14"/>
      <c r="CH630" s="14"/>
      <c r="CI630" s="14"/>
      <c r="CJ630" s="14"/>
      <c r="CK630" s="14"/>
      <c r="CL630" s="14"/>
      <c r="CM630" s="14"/>
      <c r="CN630" s="14"/>
      <c r="CO630" s="14"/>
      <c r="CP630" s="14"/>
      <c r="CQ630" s="14"/>
      <c r="CR630" s="14"/>
      <c r="CS630" s="14"/>
      <c r="CT630" s="14"/>
      <c r="CU630" s="14"/>
      <c r="CV630" s="14"/>
      <c r="CW630" s="14"/>
      <c r="CX630" s="14"/>
      <c r="CY630" s="14"/>
      <c r="CZ630" s="14"/>
      <c r="DD630" s="14">
        <v>16</v>
      </c>
      <c r="DE630" s="14">
        <v>19</v>
      </c>
      <c r="DF630" s="27">
        <f t="shared" ca="1" si="9"/>
        <v>0</v>
      </c>
      <c r="DG630" s="14">
        <v>1</v>
      </c>
      <c r="DH630" s="14"/>
      <c r="DI630" s="14"/>
      <c r="DJ630" s="14"/>
      <c r="DK630" s="14"/>
      <c r="DL630" s="14"/>
      <c r="DM630" s="14"/>
      <c r="DN630" s="14"/>
      <c r="DO630" s="14"/>
      <c r="DP630" s="14"/>
      <c r="DQ630" s="14"/>
      <c r="DR630" s="14"/>
      <c r="DS630" s="14"/>
      <c r="DT630" s="14"/>
      <c r="DU630" s="14"/>
      <c r="DV630" s="14"/>
      <c r="DW630" s="14"/>
      <c r="DX630" s="14"/>
      <c r="DY630" s="14"/>
      <c r="DZ630" s="14"/>
      <c r="EA630" s="14"/>
    </row>
    <row r="631" spans="1:131" x14ac:dyDescent="0.25">
      <c r="A631" s="14" t="s">
        <v>64</v>
      </c>
      <c r="B631" s="14" t="s">
        <v>130</v>
      </c>
      <c r="C631" s="14" t="s">
        <v>63</v>
      </c>
      <c r="D631" s="14" t="s">
        <v>63</v>
      </c>
      <c r="E631" s="14" t="s">
        <v>63</v>
      </c>
      <c r="F631" s="14" t="s">
        <v>63</v>
      </c>
      <c r="G631" s="14" t="s">
        <v>192</v>
      </c>
      <c r="H631" s="1">
        <v>42242</v>
      </c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  <c r="BM631" s="14"/>
      <c r="BN631" s="14"/>
      <c r="BO631" s="14"/>
      <c r="BP631" s="14"/>
      <c r="BQ631" s="14"/>
      <c r="BR631" s="14"/>
      <c r="BS631" s="14"/>
      <c r="BT631" s="14"/>
      <c r="BU631" s="14"/>
      <c r="BV631" s="14"/>
      <c r="BW631" s="14"/>
      <c r="BX631" s="14"/>
      <c r="BY631" s="14"/>
      <c r="BZ631" s="14"/>
      <c r="CA631" s="14"/>
      <c r="CB631" s="14"/>
      <c r="CC631" s="14"/>
      <c r="CD631" s="14"/>
      <c r="CE631" s="14"/>
      <c r="CF631" s="14"/>
      <c r="CG631" s="14"/>
      <c r="CH631" s="14"/>
      <c r="CI631" s="14"/>
      <c r="CJ631" s="14"/>
      <c r="CK631" s="14"/>
      <c r="CL631" s="14"/>
      <c r="CM631" s="14"/>
      <c r="CN631" s="14"/>
      <c r="CO631" s="14"/>
      <c r="CP631" s="14"/>
      <c r="CQ631" s="14"/>
      <c r="CR631" s="14"/>
      <c r="CS631" s="14"/>
      <c r="CT631" s="14"/>
      <c r="CU631" s="14"/>
      <c r="CV631" s="14"/>
      <c r="CW631" s="14"/>
      <c r="CX631" s="14"/>
      <c r="CY631" s="14"/>
      <c r="CZ631" s="14"/>
      <c r="DD631" s="14">
        <v>16</v>
      </c>
      <c r="DE631" s="14">
        <v>19</v>
      </c>
      <c r="DF631" s="27">
        <f t="shared" ca="1" si="9"/>
        <v>0</v>
      </c>
      <c r="DG631" s="14">
        <v>1</v>
      </c>
      <c r="DH631" s="14"/>
      <c r="DI631" s="14"/>
      <c r="DJ631" s="14"/>
      <c r="DK631" s="14"/>
      <c r="DL631" s="14"/>
      <c r="DM631" s="14"/>
      <c r="DN631" s="14"/>
      <c r="DO631" s="14"/>
      <c r="DP631" s="14"/>
      <c r="DQ631" s="14"/>
      <c r="DR631" s="14"/>
      <c r="DS631" s="14"/>
      <c r="DT631" s="14"/>
      <c r="DU631" s="14"/>
      <c r="DV631" s="14"/>
      <c r="DW631" s="14"/>
      <c r="DX631" s="14"/>
      <c r="DY631" s="14"/>
      <c r="DZ631" s="14"/>
      <c r="EA631" s="14"/>
    </row>
    <row r="632" spans="1:131" x14ac:dyDescent="0.25">
      <c r="A632" s="14" t="s">
        <v>64</v>
      </c>
      <c r="B632" s="14" t="s">
        <v>130</v>
      </c>
      <c r="C632" s="14" t="s">
        <v>63</v>
      </c>
      <c r="D632" s="14" t="s">
        <v>63</v>
      </c>
      <c r="E632" s="14" t="s">
        <v>63</v>
      </c>
      <c r="F632" s="14" t="s">
        <v>63</v>
      </c>
      <c r="G632" s="14" t="s">
        <v>192</v>
      </c>
      <c r="H632" s="1">
        <v>42243</v>
      </c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  <c r="BM632" s="14"/>
      <c r="BN632" s="14"/>
      <c r="BO632" s="14"/>
      <c r="BP632" s="14"/>
      <c r="BQ632" s="14"/>
      <c r="BR632" s="14"/>
      <c r="BS632" s="14"/>
      <c r="BT632" s="14"/>
      <c r="BU632" s="14"/>
      <c r="BV632" s="14"/>
      <c r="BW632" s="14"/>
      <c r="BX632" s="14"/>
      <c r="BY632" s="14"/>
      <c r="BZ632" s="14"/>
      <c r="CA632" s="14"/>
      <c r="CB632" s="14"/>
      <c r="CC632" s="14"/>
      <c r="CD632" s="14"/>
      <c r="CE632" s="14"/>
      <c r="CF632" s="14"/>
      <c r="CG632" s="14"/>
      <c r="CH632" s="14"/>
      <c r="CI632" s="14"/>
      <c r="CJ632" s="14"/>
      <c r="CK632" s="14"/>
      <c r="CL632" s="14"/>
      <c r="CM632" s="14"/>
      <c r="CN632" s="14"/>
      <c r="CO632" s="14"/>
      <c r="CP632" s="14"/>
      <c r="CQ632" s="14"/>
      <c r="CR632" s="14"/>
      <c r="CS632" s="14"/>
      <c r="CT632" s="14"/>
      <c r="CU632" s="14"/>
      <c r="CV632" s="14"/>
      <c r="CW632" s="14"/>
      <c r="CX632" s="14"/>
      <c r="CY632" s="14"/>
      <c r="CZ632" s="14"/>
      <c r="DD632" s="14">
        <v>16</v>
      </c>
      <c r="DE632" s="14">
        <v>19</v>
      </c>
      <c r="DF632" s="27">
        <f t="shared" ca="1" si="9"/>
        <v>0</v>
      </c>
      <c r="DG632" s="14">
        <v>1</v>
      </c>
      <c r="DH632" s="14"/>
      <c r="DI632" s="14"/>
      <c r="DJ632" s="14"/>
      <c r="DK632" s="14"/>
      <c r="DL632" s="14"/>
      <c r="DM632" s="14"/>
      <c r="DN632" s="14"/>
      <c r="DO632" s="14"/>
      <c r="DP632" s="14"/>
      <c r="DQ632" s="14"/>
      <c r="DR632" s="14"/>
      <c r="DS632" s="14"/>
      <c r="DT632" s="14"/>
      <c r="DU632" s="14"/>
      <c r="DV632" s="14"/>
      <c r="DW632" s="14"/>
      <c r="DX632" s="14"/>
      <c r="DY632" s="14"/>
      <c r="DZ632" s="14"/>
      <c r="EA632" s="14"/>
    </row>
    <row r="633" spans="1:131" x14ac:dyDescent="0.25">
      <c r="A633" s="14" t="s">
        <v>64</v>
      </c>
      <c r="B633" s="14" t="s">
        <v>130</v>
      </c>
      <c r="C633" s="14" t="s">
        <v>63</v>
      </c>
      <c r="D633" s="14" t="s">
        <v>63</v>
      </c>
      <c r="E633" s="14" t="s">
        <v>63</v>
      </c>
      <c r="F633" s="14" t="s">
        <v>63</v>
      </c>
      <c r="G633" s="14" t="s">
        <v>192</v>
      </c>
      <c r="H633" s="1">
        <v>42256</v>
      </c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  <c r="BM633" s="14"/>
      <c r="BN633" s="14"/>
      <c r="BO633" s="14"/>
      <c r="BP633" s="14"/>
      <c r="BQ633" s="14"/>
      <c r="BR633" s="14"/>
      <c r="BS633" s="14"/>
      <c r="BT633" s="14"/>
      <c r="BU633" s="14"/>
      <c r="BV633" s="14"/>
      <c r="BW633" s="14"/>
      <c r="BX633" s="14"/>
      <c r="BY633" s="14"/>
      <c r="BZ633" s="14"/>
      <c r="CA633" s="14"/>
      <c r="CB633" s="14"/>
      <c r="CC633" s="14"/>
      <c r="CD633" s="14"/>
      <c r="CE633" s="14"/>
      <c r="CF633" s="14"/>
      <c r="CG633" s="14"/>
      <c r="CH633" s="14"/>
      <c r="CI633" s="14"/>
      <c r="CJ633" s="14"/>
      <c r="CK633" s="14"/>
      <c r="CL633" s="14"/>
      <c r="CM633" s="14"/>
      <c r="CN633" s="14"/>
      <c r="CO633" s="14"/>
      <c r="CP633" s="14"/>
      <c r="CQ633" s="14"/>
      <c r="CR633" s="14"/>
      <c r="CS633" s="14"/>
      <c r="CT633" s="14"/>
      <c r="CU633" s="14"/>
      <c r="CV633" s="14"/>
      <c r="CW633" s="14"/>
      <c r="CX633" s="14"/>
      <c r="CY633" s="14"/>
      <c r="CZ633" s="14"/>
      <c r="DD633" s="14">
        <v>16</v>
      </c>
      <c r="DE633" s="14">
        <v>19</v>
      </c>
      <c r="DF633" s="27">
        <f t="shared" ca="1" si="9"/>
        <v>0</v>
      </c>
      <c r="DG633" s="14">
        <v>1</v>
      </c>
      <c r="DH633" s="14"/>
      <c r="DI633" s="14"/>
      <c r="DJ633" s="14"/>
      <c r="DK633" s="14"/>
      <c r="DL633" s="14"/>
      <c r="DM633" s="14"/>
      <c r="DN633" s="14"/>
      <c r="DO633" s="14"/>
      <c r="DP633" s="14"/>
      <c r="DQ633" s="14"/>
      <c r="DR633" s="14"/>
      <c r="DS633" s="14"/>
      <c r="DT633" s="14"/>
      <c r="DU633" s="14"/>
      <c r="DV633" s="14"/>
      <c r="DW633" s="14"/>
      <c r="DX633" s="14"/>
      <c r="DY633" s="14"/>
      <c r="DZ633" s="14"/>
      <c r="EA633" s="14"/>
    </row>
    <row r="634" spans="1:131" x14ac:dyDescent="0.25">
      <c r="A634" s="14" t="s">
        <v>64</v>
      </c>
      <c r="B634" s="14" t="s">
        <v>130</v>
      </c>
      <c r="C634" s="14" t="s">
        <v>63</v>
      </c>
      <c r="D634" s="14" t="s">
        <v>63</v>
      </c>
      <c r="E634" s="14" t="s">
        <v>63</v>
      </c>
      <c r="F634" s="14" t="s">
        <v>63</v>
      </c>
      <c r="G634" s="14" t="s">
        <v>192</v>
      </c>
      <c r="H634" s="1">
        <v>42257</v>
      </c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  <c r="BM634" s="14"/>
      <c r="BN634" s="14"/>
      <c r="BO634" s="14"/>
      <c r="BP634" s="14"/>
      <c r="BQ634" s="14"/>
      <c r="BR634" s="14"/>
      <c r="BS634" s="14"/>
      <c r="BT634" s="14"/>
      <c r="BU634" s="14"/>
      <c r="BV634" s="14"/>
      <c r="BW634" s="14"/>
      <c r="BX634" s="14"/>
      <c r="BY634" s="14"/>
      <c r="BZ634" s="14"/>
      <c r="CA634" s="14"/>
      <c r="CB634" s="14"/>
      <c r="CC634" s="14"/>
      <c r="CD634" s="14"/>
      <c r="CE634" s="14"/>
      <c r="CF634" s="14"/>
      <c r="CG634" s="14"/>
      <c r="CH634" s="14"/>
      <c r="CI634" s="14"/>
      <c r="CJ634" s="14"/>
      <c r="CK634" s="14"/>
      <c r="CL634" s="14"/>
      <c r="CM634" s="14"/>
      <c r="CN634" s="14"/>
      <c r="CO634" s="14"/>
      <c r="CP634" s="14"/>
      <c r="CQ634" s="14"/>
      <c r="CR634" s="14"/>
      <c r="CS634" s="14"/>
      <c r="CT634" s="14"/>
      <c r="CU634" s="14"/>
      <c r="CV634" s="14"/>
      <c r="CW634" s="14"/>
      <c r="CX634" s="14"/>
      <c r="CY634" s="14"/>
      <c r="CZ634" s="14"/>
      <c r="DD634" s="14">
        <v>16</v>
      </c>
      <c r="DE634" s="14">
        <v>19</v>
      </c>
      <c r="DF634" s="27">
        <f t="shared" ca="1" si="9"/>
        <v>0</v>
      </c>
      <c r="DG634" s="14">
        <v>1</v>
      </c>
      <c r="DH634" s="14"/>
      <c r="DI634" s="14"/>
      <c r="DJ634" s="14"/>
      <c r="DK634" s="14"/>
      <c r="DL634" s="14"/>
      <c r="DM634" s="14"/>
      <c r="DN634" s="14"/>
      <c r="DO634" s="14"/>
      <c r="DP634" s="14"/>
      <c r="DQ634" s="14"/>
      <c r="DR634" s="14"/>
      <c r="DS634" s="14"/>
      <c r="DT634" s="14"/>
      <c r="DU634" s="14"/>
      <c r="DV634" s="14"/>
      <c r="DW634" s="14"/>
      <c r="DX634" s="14"/>
      <c r="DY634" s="14"/>
      <c r="DZ634" s="14"/>
      <c r="EA634" s="14"/>
    </row>
    <row r="635" spans="1:131" x14ac:dyDescent="0.25">
      <c r="A635" s="14" t="s">
        <v>64</v>
      </c>
      <c r="B635" s="14" t="s">
        <v>130</v>
      </c>
      <c r="C635" s="14" t="s">
        <v>63</v>
      </c>
      <c r="D635" s="14" t="s">
        <v>63</v>
      </c>
      <c r="E635" s="14" t="s">
        <v>63</v>
      </c>
      <c r="F635" s="14" t="s">
        <v>63</v>
      </c>
      <c r="G635" s="14" t="s">
        <v>192</v>
      </c>
      <c r="H635" s="1">
        <v>42258</v>
      </c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  <c r="BM635" s="14"/>
      <c r="BN635" s="14"/>
      <c r="BO635" s="14"/>
      <c r="BP635" s="14"/>
      <c r="BQ635" s="14"/>
      <c r="BR635" s="14"/>
      <c r="BS635" s="14"/>
      <c r="BT635" s="14"/>
      <c r="BU635" s="14"/>
      <c r="BV635" s="14"/>
      <c r="BW635" s="14"/>
      <c r="BX635" s="14"/>
      <c r="BY635" s="14"/>
      <c r="BZ635" s="14"/>
      <c r="CA635" s="14"/>
      <c r="CB635" s="14"/>
      <c r="CC635" s="14"/>
      <c r="CD635" s="14"/>
      <c r="CE635" s="14"/>
      <c r="CF635" s="14"/>
      <c r="CG635" s="14"/>
      <c r="CH635" s="14"/>
      <c r="CI635" s="14"/>
      <c r="CJ635" s="14"/>
      <c r="CK635" s="14"/>
      <c r="CL635" s="14"/>
      <c r="CM635" s="14"/>
      <c r="CN635" s="14"/>
      <c r="CO635" s="14"/>
      <c r="CP635" s="14"/>
      <c r="CQ635" s="14"/>
      <c r="CR635" s="14"/>
      <c r="CS635" s="14"/>
      <c r="CT635" s="14"/>
      <c r="CU635" s="14"/>
      <c r="CV635" s="14"/>
      <c r="CW635" s="14"/>
      <c r="CX635" s="14"/>
      <c r="CY635" s="14"/>
      <c r="CZ635" s="14"/>
      <c r="DD635" s="14">
        <v>16</v>
      </c>
      <c r="DE635" s="14">
        <v>19</v>
      </c>
      <c r="DF635" s="27">
        <f t="shared" ca="1" si="9"/>
        <v>0</v>
      </c>
      <c r="DG635" s="14">
        <v>1</v>
      </c>
      <c r="DH635" s="14"/>
      <c r="DI635" s="14"/>
      <c r="DJ635" s="14"/>
      <c r="DK635" s="14"/>
      <c r="DL635" s="14"/>
      <c r="DM635" s="14"/>
      <c r="DN635" s="14"/>
      <c r="DO635" s="14"/>
      <c r="DP635" s="14"/>
      <c r="DQ635" s="14"/>
      <c r="DR635" s="14"/>
      <c r="DS635" s="14"/>
      <c r="DT635" s="14"/>
      <c r="DU635" s="14"/>
      <c r="DV635" s="14"/>
      <c r="DW635" s="14"/>
      <c r="DX635" s="14"/>
      <c r="DY635" s="14"/>
      <c r="DZ635" s="14"/>
      <c r="EA635" s="14"/>
    </row>
    <row r="636" spans="1:131" x14ac:dyDescent="0.25">
      <c r="A636" s="14" t="s">
        <v>64</v>
      </c>
      <c r="B636" s="14" t="s">
        <v>130</v>
      </c>
      <c r="C636" s="14" t="s">
        <v>63</v>
      </c>
      <c r="D636" s="14" t="s">
        <v>63</v>
      </c>
      <c r="E636" s="14" t="s">
        <v>63</v>
      </c>
      <c r="F636" s="14" t="s">
        <v>63</v>
      </c>
      <c r="G636" s="14" t="s">
        <v>192</v>
      </c>
      <c r="H636" s="1" t="s">
        <v>181</v>
      </c>
      <c r="I636" s="14">
        <v>3917.1880000000001</v>
      </c>
      <c r="J636" s="14">
        <v>3687.346</v>
      </c>
      <c r="K636" s="14">
        <v>3590.116</v>
      </c>
      <c r="L636" s="14">
        <v>3553.652</v>
      </c>
      <c r="M636" s="14">
        <v>3644.7849999999999</v>
      </c>
      <c r="N636" s="14">
        <v>3890.248</v>
      </c>
      <c r="O636" s="14">
        <v>4825.3500000000004</v>
      </c>
      <c r="P636" s="14">
        <v>5499.5339999999997</v>
      </c>
      <c r="Q636" s="14">
        <v>6343.3509999999997</v>
      </c>
      <c r="R636" s="14">
        <v>6968.0349999999999</v>
      </c>
      <c r="S636" s="14">
        <v>7512.4549999999999</v>
      </c>
      <c r="T636" s="14">
        <v>7854.0929999999998</v>
      </c>
      <c r="U636" s="14">
        <v>8075.0540000000001</v>
      </c>
      <c r="V636" s="14">
        <v>8439.9599999999991</v>
      </c>
      <c r="W636" s="14">
        <v>7997.8909999999996</v>
      </c>
      <c r="X636" s="14">
        <v>5783.9840000000004</v>
      </c>
      <c r="Y636" s="14">
        <v>6180.134</v>
      </c>
      <c r="Z636" s="14">
        <v>6205.8280000000004</v>
      </c>
      <c r="AA636" s="14">
        <v>6160.7</v>
      </c>
      <c r="AB636" s="14">
        <v>8443.48</v>
      </c>
      <c r="AC636" s="14">
        <v>8433.5609999999997</v>
      </c>
      <c r="AD636" s="14">
        <v>6980.0929999999998</v>
      </c>
      <c r="AE636" s="14">
        <v>5068.0559999999996</v>
      </c>
      <c r="AF636" s="14">
        <v>4387.8059999999996</v>
      </c>
      <c r="AG636" s="14">
        <v>6082.6620000000003</v>
      </c>
      <c r="AH636" s="14">
        <v>3976.4760000000001</v>
      </c>
      <c r="AI636" s="14">
        <v>3756.6419999999998</v>
      </c>
      <c r="AJ636" s="14">
        <v>3661.114</v>
      </c>
      <c r="AK636" s="14">
        <v>3616.83</v>
      </c>
      <c r="AL636" s="14">
        <v>3663.5569999999998</v>
      </c>
      <c r="AM636" s="14">
        <v>3935.3110000000001</v>
      </c>
      <c r="AN636" s="14">
        <v>4820.3580000000002</v>
      </c>
      <c r="AO636" s="14">
        <v>5484.8869999999997</v>
      </c>
      <c r="AP636" s="14">
        <v>6419.81</v>
      </c>
      <c r="AQ636" s="14">
        <v>7017.7259999999997</v>
      </c>
      <c r="AR636" s="14">
        <v>7618.5959999999995</v>
      </c>
      <c r="AS636" s="14">
        <v>7872.5569999999998</v>
      </c>
      <c r="AT636" s="14">
        <v>8086.915</v>
      </c>
      <c r="AU636" s="14">
        <v>8410.9480000000003</v>
      </c>
      <c r="AV636" s="14">
        <v>8632.9120000000003</v>
      </c>
      <c r="AW636" s="14">
        <v>8764.1769999999997</v>
      </c>
      <c r="AX636" s="14">
        <v>8871.3420000000006</v>
      </c>
      <c r="AY636" s="14">
        <v>8761.643</v>
      </c>
      <c r="AZ636" s="14">
        <v>8638.5750000000007</v>
      </c>
      <c r="BA636" s="14">
        <v>8624.8510000000006</v>
      </c>
      <c r="BB636" s="14">
        <v>8383.6919999999991</v>
      </c>
      <c r="BC636" s="14">
        <v>7007.7049999999999</v>
      </c>
      <c r="BD636" s="14">
        <v>5052.9889999999996</v>
      </c>
      <c r="BE636" s="14">
        <v>4412.8720000000003</v>
      </c>
      <c r="BF636" s="14">
        <v>8756.3559999999998</v>
      </c>
      <c r="BG636" s="14">
        <v>85.294120000000007</v>
      </c>
      <c r="BH636" s="14">
        <v>83.205879999999993</v>
      </c>
      <c r="BI636" s="14">
        <v>81.352940000000004</v>
      </c>
      <c r="BJ636" s="14">
        <v>79.411770000000004</v>
      </c>
      <c r="BK636" s="14">
        <v>77.794120000000007</v>
      </c>
      <c r="BL636" s="14">
        <v>76.323530000000005</v>
      </c>
      <c r="BM636" s="14">
        <v>75.911770000000004</v>
      </c>
      <c r="BN636" s="14">
        <v>77.058819999999997</v>
      </c>
      <c r="BO636" s="14">
        <v>80.647059999999996</v>
      </c>
      <c r="BP636" s="14">
        <v>84.970590000000001</v>
      </c>
      <c r="BQ636" s="14">
        <v>88.588229999999996</v>
      </c>
      <c r="BR636" s="14">
        <v>92.147059999999996</v>
      </c>
      <c r="BS636" s="14">
        <v>95.794120000000007</v>
      </c>
      <c r="BT636" s="14">
        <v>98.735290000000006</v>
      </c>
      <c r="BU636" s="14">
        <v>100.7941</v>
      </c>
      <c r="BV636" s="14">
        <v>102.14709999999999</v>
      </c>
      <c r="BW636" s="14">
        <v>102.7353</v>
      </c>
      <c r="BX636" s="14">
        <v>102.4706</v>
      </c>
      <c r="BY636" s="14">
        <v>101.2059</v>
      </c>
      <c r="BZ636" s="14">
        <v>99.058819999999997</v>
      </c>
      <c r="CA636" s="14">
        <v>96.294120000000007</v>
      </c>
      <c r="CB636" s="14">
        <v>93.058819999999997</v>
      </c>
      <c r="CC636" s="14">
        <v>90.117649999999998</v>
      </c>
      <c r="CD636" s="14">
        <v>87.794120000000007</v>
      </c>
      <c r="CE636" s="14">
        <v>215.12860000000001</v>
      </c>
      <c r="CF636" s="14">
        <v>222.6909</v>
      </c>
      <c r="CG636" s="14">
        <v>213.7218</v>
      </c>
      <c r="CH636" s="14">
        <v>214.83420000000001</v>
      </c>
      <c r="CI636" s="14">
        <v>194.37520000000001</v>
      </c>
      <c r="CJ636" s="14">
        <v>208.88820000000001</v>
      </c>
      <c r="CK636" s="14">
        <v>234.297</v>
      </c>
      <c r="CL636" s="14">
        <v>186.25210000000001</v>
      </c>
      <c r="CM636" s="14">
        <v>160.0823</v>
      </c>
      <c r="CN636" s="14">
        <v>208.78710000000001</v>
      </c>
      <c r="CO636" s="14">
        <v>234.23609999999999</v>
      </c>
      <c r="CP636" s="14">
        <v>222.37710000000001</v>
      </c>
      <c r="CQ636" s="14">
        <v>190.40350000000001</v>
      </c>
      <c r="CR636" s="14">
        <v>210.2039</v>
      </c>
      <c r="CS636" s="14">
        <v>358.2928</v>
      </c>
      <c r="CT636" s="14">
        <v>820.57439999999997</v>
      </c>
      <c r="CU636" s="14">
        <v>785.51300000000003</v>
      </c>
      <c r="CV636" s="14">
        <v>771.51880000000006</v>
      </c>
      <c r="CW636" s="14">
        <v>757.33330000000001</v>
      </c>
      <c r="CX636" s="14">
        <v>336.6737</v>
      </c>
      <c r="CY636" s="14">
        <v>352.02850000000001</v>
      </c>
      <c r="CZ636" s="14">
        <v>312.13459999999998</v>
      </c>
      <c r="DA636" s="14">
        <v>219.90600000000001</v>
      </c>
      <c r="DB636" s="14">
        <v>214.29060000000001</v>
      </c>
      <c r="DC636" s="14">
        <v>728.52149999999995</v>
      </c>
      <c r="DD636" s="14">
        <v>16</v>
      </c>
      <c r="DE636" s="14">
        <v>19</v>
      </c>
      <c r="DF636" s="27">
        <f t="shared" ca="1" si="9"/>
        <v>2674.857</v>
      </c>
      <c r="DG636" s="14">
        <v>0</v>
      </c>
      <c r="DH636" s="14"/>
      <c r="DI636" s="14"/>
      <c r="DJ636" s="14"/>
      <c r="DK636" s="14"/>
      <c r="DL636" s="14"/>
      <c r="DM636" s="14"/>
      <c r="DN636" s="14"/>
      <c r="DO636" s="14"/>
      <c r="DP636" s="14"/>
      <c r="DQ636" s="14"/>
      <c r="DR636" s="14"/>
      <c r="DS636" s="14"/>
      <c r="DT636" s="14"/>
      <c r="DU636" s="14"/>
      <c r="DV636" s="14"/>
      <c r="DW636" s="14"/>
      <c r="DX636" s="14"/>
      <c r="DY636" s="14"/>
      <c r="DZ636" s="14"/>
      <c r="EA636" s="14"/>
    </row>
    <row r="637" spans="1:131" x14ac:dyDescent="0.25">
      <c r="A637" s="14" t="s">
        <v>64</v>
      </c>
      <c r="B637" s="14" t="s">
        <v>41</v>
      </c>
      <c r="C637" s="14" t="s">
        <v>63</v>
      </c>
      <c r="D637" s="14" t="s">
        <v>63</v>
      </c>
      <c r="E637" s="14" t="s">
        <v>63</v>
      </c>
      <c r="F637" s="14" t="s">
        <v>63</v>
      </c>
      <c r="G637" s="14" t="s">
        <v>191</v>
      </c>
      <c r="H637" s="1">
        <v>42167</v>
      </c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  <c r="BM637" s="14"/>
      <c r="BN637" s="14"/>
      <c r="BO637" s="14"/>
      <c r="BP637" s="14"/>
      <c r="BQ637" s="14"/>
      <c r="BR637" s="14"/>
      <c r="BS637" s="14"/>
      <c r="BT637" s="14"/>
      <c r="BU637" s="14"/>
      <c r="BV637" s="14"/>
      <c r="BW637" s="14"/>
      <c r="BX637" s="14"/>
      <c r="BY637" s="14"/>
      <c r="BZ637" s="14"/>
      <c r="CA637" s="14"/>
      <c r="CB637" s="14"/>
      <c r="CC637" s="14"/>
      <c r="CD637" s="14"/>
      <c r="CE637" s="14"/>
      <c r="CF637" s="14"/>
      <c r="CG637" s="14"/>
      <c r="CH637" s="14"/>
      <c r="CI637" s="14"/>
      <c r="CJ637" s="14"/>
      <c r="CK637" s="14"/>
      <c r="CL637" s="14"/>
      <c r="CM637" s="14"/>
      <c r="CN637" s="14"/>
      <c r="CO637" s="14"/>
      <c r="CP637" s="14"/>
      <c r="CQ637" s="14"/>
      <c r="CR637" s="14"/>
      <c r="CS637" s="14"/>
      <c r="CT637" s="14"/>
      <c r="CU637" s="14"/>
      <c r="CV637" s="14"/>
      <c r="CW637" s="14"/>
      <c r="CX637" s="14"/>
      <c r="CY637" s="14"/>
      <c r="CZ637" s="14"/>
      <c r="DD637" s="14">
        <v>16</v>
      </c>
      <c r="DE637" s="14">
        <v>19</v>
      </c>
      <c r="DF637" s="27">
        <f t="shared" ca="1" si="9"/>
        <v>0</v>
      </c>
      <c r="DG637" s="14">
        <v>1</v>
      </c>
      <c r="DH637" s="14"/>
      <c r="DI637" s="14"/>
      <c r="DJ637" s="14"/>
      <c r="DK637" s="14"/>
      <c r="DL637" s="14"/>
      <c r="DM637" s="14"/>
      <c r="DN637" s="14"/>
      <c r="DO637" s="14"/>
      <c r="DP637" s="14"/>
      <c r="DQ637" s="14"/>
      <c r="DR637" s="14"/>
      <c r="DS637" s="14"/>
      <c r="DT637" s="14"/>
      <c r="DU637" s="14"/>
      <c r="DV637" s="14"/>
      <c r="DW637" s="14"/>
      <c r="DX637" s="14"/>
      <c r="DY637" s="14"/>
      <c r="DZ637" s="14"/>
      <c r="EA637" s="14"/>
    </row>
    <row r="638" spans="1:131" x14ac:dyDescent="0.25">
      <c r="A638" s="14" t="s">
        <v>64</v>
      </c>
      <c r="B638" s="14" t="s">
        <v>41</v>
      </c>
      <c r="C638" s="14" t="s">
        <v>63</v>
      </c>
      <c r="D638" s="14" t="s">
        <v>63</v>
      </c>
      <c r="E638" s="14" t="s">
        <v>63</v>
      </c>
      <c r="F638" s="14" t="s">
        <v>63</v>
      </c>
      <c r="G638" s="14" t="s">
        <v>191</v>
      </c>
      <c r="H638" s="1">
        <v>42180</v>
      </c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  <c r="BM638" s="14"/>
      <c r="BN638" s="14"/>
      <c r="BO638" s="14"/>
      <c r="BP638" s="14"/>
      <c r="BQ638" s="14"/>
      <c r="BR638" s="14"/>
      <c r="BS638" s="14"/>
      <c r="BT638" s="14"/>
      <c r="BU638" s="14"/>
      <c r="BV638" s="14"/>
      <c r="BW638" s="14"/>
      <c r="BX638" s="14"/>
      <c r="BY638" s="14"/>
      <c r="BZ638" s="14"/>
      <c r="CA638" s="14"/>
      <c r="CB638" s="14"/>
      <c r="CC638" s="14"/>
      <c r="CD638" s="14"/>
      <c r="CE638" s="14"/>
      <c r="CF638" s="14"/>
      <c r="CG638" s="14"/>
      <c r="CH638" s="14"/>
      <c r="CI638" s="14"/>
      <c r="CJ638" s="14"/>
      <c r="CK638" s="14"/>
      <c r="CL638" s="14"/>
      <c r="CM638" s="14"/>
      <c r="CN638" s="14"/>
      <c r="CO638" s="14"/>
      <c r="CP638" s="14"/>
      <c r="CQ638" s="14"/>
      <c r="CR638" s="14"/>
      <c r="CS638" s="14"/>
      <c r="CT638" s="14"/>
      <c r="CU638" s="14"/>
      <c r="CV638" s="14"/>
      <c r="CW638" s="14"/>
      <c r="CX638" s="14"/>
      <c r="CY638" s="14"/>
      <c r="CZ638" s="14"/>
      <c r="DD638" s="14">
        <v>16</v>
      </c>
      <c r="DE638" s="14">
        <v>19</v>
      </c>
      <c r="DF638" s="27">
        <f t="shared" ca="1" si="9"/>
        <v>0</v>
      </c>
      <c r="DG638" s="14">
        <v>1</v>
      </c>
      <c r="DH638" s="14"/>
      <c r="DI638" s="14"/>
      <c r="DJ638" s="14"/>
      <c r="DK638" s="14"/>
      <c r="DL638" s="14"/>
      <c r="DM638" s="14"/>
      <c r="DN638" s="14"/>
      <c r="DO638" s="14"/>
      <c r="DP638" s="14"/>
      <c r="DQ638" s="14"/>
      <c r="DR638" s="14"/>
      <c r="DS638" s="14"/>
      <c r="DT638" s="14"/>
      <c r="DU638" s="14"/>
      <c r="DV638" s="14"/>
      <c r="DW638" s="14"/>
      <c r="DX638" s="14"/>
      <c r="DY638" s="14"/>
      <c r="DZ638" s="14"/>
      <c r="EA638" s="14"/>
    </row>
    <row r="639" spans="1:131" x14ac:dyDescent="0.25">
      <c r="A639" s="14" t="s">
        <v>64</v>
      </c>
      <c r="B639" s="14" t="s">
        <v>41</v>
      </c>
      <c r="C639" s="14" t="s">
        <v>63</v>
      </c>
      <c r="D639" s="14" t="s">
        <v>63</v>
      </c>
      <c r="E639" s="14" t="s">
        <v>63</v>
      </c>
      <c r="F639" s="14" t="s">
        <v>63</v>
      </c>
      <c r="G639" s="14" t="s">
        <v>191</v>
      </c>
      <c r="H639" s="1">
        <v>42181</v>
      </c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  <c r="BM639" s="14"/>
      <c r="BN639" s="14"/>
      <c r="BO639" s="14"/>
      <c r="BP639" s="14"/>
      <c r="BQ639" s="14"/>
      <c r="BR639" s="14"/>
      <c r="BS639" s="14"/>
      <c r="BT639" s="14"/>
      <c r="BU639" s="14"/>
      <c r="BV639" s="14"/>
      <c r="BW639" s="14"/>
      <c r="BX639" s="14"/>
      <c r="BY639" s="14"/>
      <c r="BZ639" s="14"/>
      <c r="CA639" s="14"/>
      <c r="CB639" s="14"/>
      <c r="CC639" s="14"/>
      <c r="CD639" s="14"/>
      <c r="CE639" s="14"/>
      <c r="CF639" s="14"/>
      <c r="CG639" s="14"/>
      <c r="CH639" s="14"/>
      <c r="CI639" s="14"/>
      <c r="CJ639" s="14"/>
      <c r="CK639" s="14"/>
      <c r="CL639" s="14"/>
      <c r="CM639" s="14"/>
      <c r="CN639" s="14"/>
      <c r="CO639" s="14"/>
      <c r="CP639" s="14"/>
      <c r="CQ639" s="14"/>
      <c r="CR639" s="14"/>
      <c r="CS639" s="14"/>
      <c r="CT639" s="14"/>
      <c r="CU639" s="14"/>
      <c r="CV639" s="14"/>
      <c r="CW639" s="14"/>
      <c r="CX639" s="14"/>
      <c r="CY639" s="14"/>
      <c r="CZ639" s="14"/>
      <c r="DD639" s="14">
        <v>16</v>
      </c>
      <c r="DE639" s="14">
        <v>19</v>
      </c>
      <c r="DF639" s="27">
        <f t="shared" ca="1" si="9"/>
        <v>0</v>
      </c>
      <c r="DG639" s="14">
        <v>1</v>
      </c>
      <c r="DH639" s="14"/>
      <c r="DI639" s="14"/>
      <c r="DJ639" s="14"/>
      <c r="DK639" s="14"/>
      <c r="DL639" s="14"/>
      <c r="DM639" s="14"/>
      <c r="DN639" s="14"/>
      <c r="DO639" s="14"/>
      <c r="DP639" s="14"/>
      <c r="DQ639" s="14"/>
      <c r="DR639" s="14"/>
      <c r="DS639" s="14"/>
      <c r="DT639" s="14"/>
      <c r="DU639" s="14"/>
      <c r="DV639" s="14"/>
      <c r="DW639" s="14"/>
      <c r="DX639" s="14"/>
      <c r="DY639" s="14"/>
      <c r="DZ639" s="14"/>
      <c r="EA639" s="14"/>
    </row>
    <row r="640" spans="1:131" x14ac:dyDescent="0.25">
      <c r="A640" s="14" t="s">
        <v>64</v>
      </c>
      <c r="B640" s="14" t="s">
        <v>41</v>
      </c>
      <c r="C640" s="14" t="s">
        <v>63</v>
      </c>
      <c r="D640" s="14" t="s">
        <v>63</v>
      </c>
      <c r="E640" s="14" t="s">
        <v>63</v>
      </c>
      <c r="F640" s="14" t="s">
        <v>63</v>
      </c>
      <c r="G640" s="14" t="s">
        <v>191</v>
      </c>
      <c r="H640" s="1">
        <v>42185</v>
      </c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  <c r="BM640" s="14"/>
      <c r="BN640" s="14"/>
      <c r="BO640" s="14"/>
      <c r="BP640" s="14"/>
      <c r="BQ640" s="14"/>
      <c r="BR640" s="14"/>
      <c r="BS640" s="14"/>
      <c r="BT640" s="14"/>
      <c r="BU640" s="14"/>
      <c r="BV640" s="14"/>
      <c r="BW640" s="14"/>
      <c r="BX640" s="14"/>
      <c r="BY640" s="14"/>
      <c r="BZ640" s="14"/>
      <c r="CA640" s="14"/>
      <c r="CB640" s="14"/>
      <c r="CC640" s="14"/>
      <c r="CD640" s="14"/>
      <c r="CE640" s="14"/>
      <c r="CF640" s="14"/>
      <c r="CG640" s="14"/>
      <c r="CH640" s="14"/>
      <c r="CI640" s="14"/>
      <c r="CJ640" s="14"/>
      <c r="CK640" s="14"/>
      <c r="CL640" s="14"/>
      <c r="CM640" s="14"/>
      <c r="CN640" s="14"/>
      <c r="CO640" s="14"/>
      <c r="CP640" s="14"/>
      <c r="CQ640" s="14"/>
      <c r="CR640" s="14"/>
      <c r="CS640" s="14"/>
      <c r="CT640" s="14"/>
      <c r="CU640" s="14"/>
      <c r="CV640" s="14"/>
      <c r="CW640" s="14"/>
      <c r="CX640" s="14"/>
      <c r="CY640" s="14"/>
      <c r="CZ640" s="14"/>
      <c r="DD640" s="14">
        <v>16</v>
      </c>
      <c r="DE640" s="14">
        <v>19</v>
      </c>
      <c r="DF640" s="27">
        <f t="shared" ca="1" si="9"/>
        <v>0</v>
      </c>
      <c r="DG640" s="14">
        <v>1</v>
      </c>
      <c r="DH640" s="14"/>
      <c r="DI640" s="14"/>
      <c r="DJ640" s="14"/>
      <c r="DK640" s="14"/>
      <c r="DL640" s="14"/>
      <c r="DM640" s="14"/>
      <c r="DN640" s="14"/>
      <c r="DO640" s="14"/>
      <c r="DP640" s="14"/>
      <c r="DQ640" s="14"/>
      <c r="DR640" s="14"/>
      <c r="DS640" s="14"/>
      <c r="DT640" s="14"/>
      <c r="DU640" s="14"/>
      <c r="DV640" s="14"/>
      <c r="DW640" s="14"/>
      <c r="DX640" s="14"/>
      <c r="DY640" s="14"/>
      <c r="DZ640" s="14"/>
      <c r="EA640" s="14"/>
    </row>
    <row r="641" spans="1:131" x14ac:dyDescent="0.25">
      <c r="A641" s="14" t="s">
        <v>64</v>
      </c>
      <c r="B641" s="14" t="s">
        <v>41</v>
      </c>
      <c r="C641" s="14" t="s">
        <v>63</v>
      </c>
      <c r="D641" s="14" t="s">
        <v>63</v>
      </c>
      <c r="E641" s="14" t="s">
        <v>63</v>
      </c>
      <c r="F641" s="14" t="s">
        <v>63</v>
      </c>
      <c r="G641" s="14" t="s">
        <v>191</v>
      </c>
      <c r="H641" s="1">
        <v>42186</v>
      </c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  <c r="BM641" s="14"/>
      <c r="BN641" s="14"/>
      <c r="BO641" s="14"/>
      <c r="BP641" s="14"/>
      <c r="BQ641" s="14"/>
      <c r="BR641" s="14"/>
      <c r="BS641" s="14"/>
      <c r="BT641" s="14"/>
      <c r="BU641" s="14"/>
      <c r="BV641" s="14"/>
      <c r="BW641" s="14"/>
      <c r="BX641" s="14"/>
      <c r="BY641" s="14"/>
      <c r="BZ641" s="14"/>
      <c r="CA641" s="14"/>
      <c r="CB641" s="14"/>
      <c r="CC641" s="14"/>
      <c r="CD641" s="14"/>
      <c r="CE641" s="14"/>
      <c r="CF641" s="14"/>
      <c r="CG641" s="14"/>
      <c r="CH641" s="14"/>
      <c r="CI641" s="14"/>
      <c r="CJ641" s="14"/>
      <c r="CK641" s="14"/>
      <c r="CL641" s="14"/>
      <c r="CM641" s="14"/>
      <c r="CN641" s="14"/>
      <c r="CO641" s="14"/>
      <c r="CP641" s="14"/>
      <c r="CQ641" s="14"/>
      <c r="CR641" s="14"/>
      <c r="CS641" s="14"/>
      <c r="CT641" s="14"/>
      <c r="CU641" s="14"/>
      <c r="CV641" s="14"/>
      <c r="CW641" s="14"/>
      <c r="CX641" s="14"/>
      <c r="CY641" s="14"/>
      <c r="CZ641" s="14"/>
      <c r="DD641" s="14">
        <v>16</v>
      </c>
      <c r="DE641" s="14">
        <v>19</v>
      </c>
      <c r="DF641" s="27">
        <f t="shared" ca="1" si="9"/>
        <v>0</v>
      </c>
      <c r="DG641" s="14">
        <v>1</v>
      </c>
      <c r="DH641" s="14"/>
      <c r="DI641" s="14"/>
      <c r="DJ641" s="14"/>
      <c r="DK641" s="14"/>
      <c r="DL641" s="14"/>
      <c r="DM641" s="14"/>
      <c r="DN641" s="14"/>
      <c r="DO641" s="14"/>
      <c r="DP641" s="14"/>
      <c r="DQ641" s="14"/>
      <c r="DR641" s="14"/>
      <c r="DS641" s="14"/>
      <c r="DT641" s="14"/>
      <c r="DU641" s="14"/>
      <c r="DV641" s="14"/>
      <c r="DW641" s="14"/>
      <c r="DX641" s="14"/>
      <c r="DY641" s="14"/>
      <c r="DZ641" s="14"/>
      <c r="EA641" s="14"/>
    </row>
    <row r="642" spans="1:131" x14ac:dyDescent="0.25">
      <c r="A642" s="14" t="s">
        <v>64</v>
      </c>
      <c r="B642" s="14" t="s">
        <v>41</v>
      </c>
      <c r="C642" s="14" t="s">
        <v>63</v>
      </c>
      <c r="D642" s="14" t="s">
        <v>63</v>
      </c>
      <c r="E642" s="14" t="s">
        <v>63</v>
      </c>
      <c r="F642" s="14" t="s">
        <v>63</v>
      </c>
      <c r="G642" s="14" t="s">
        <v>191</v>
      </c>
      <c r="H642" s="1">
        <v>42201</v>
      </c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  <c r="BM642" s="14"/>
      <c r="BN642" s="14"/>
      <c r="BO642" s="14"/>
      <c r="BP642" s="14"/>
      <c r="BQ642" s="14"/>
      <c r="BR642" s="14"/>
      <c r="BS642" s="14"/>
      <c r="BT642" s="14"/>
      <c r="BU642" s="14"/>
      <c r="BV642" s="14"/>
      <c r="BW642" s="14"/>
      <c r="BX642" s="14"/>
      <c r="BY642" s="14"/>
      <c r="BZ642" s="14"/>
      <c r="CA642" s="14"/>
      <c r="CB642" s="14"/>
      <c r="CC642" s="14"/>
      <c r="CD642" s="14"/>
      <c r="CE642" s="14"/>
      <c r="CF642" s="14"/>
      <c r="CG642" s="14"/>
      <c r="CH642" s="14"/>
      <c r="CI642" s="14"/>
      <c r="CJ642" s="14"/>
      <c r="CK642" s="14"/>
      <c r="CL642" s="14"/>
      <c r="CM642" s="14"/>
      <c r="CN642" s="14"/>
      <c r="CO642" s="14"/>
      <c r="CP642" s="14"/>
      <c r="CQ642" s="14"/>
      <c r="CR642" s="14"/>
      <c r="CS642" s="14"/>
      <c r="CT642" s="14"/>
      <c r="CU642" s="14"/>
      <c r="CV642" s="14"/>
      <c r="CW642" s="14"/>
      <c r="CX642" s="14"/>
      <c r="CY642" s="14"/>
      <c r="CZ642" s="14"/>
      <c r="DD642" s="14">
        <v>17</v>
      </c>
      <c r="DE642" s="14">
        <v>19</v>
      </c>
      <c r="DF642" s="27">
        <f t="shared" ca="1" si="9"/>
        <v>0</v>
      </c>
      <c r="DG642" s="14">
        <v>1</v>
      </c>
      <c r="DH642" s="14"/>
      <c r="DI642" s="14"/>
      <c r="DJ642" s="14"/>
      <c r="DK642" s="14"/>
      <c r="DL642" s="14"/>
      <c r="DM642" s="14"/>
      <c r="DN642" s="14"/>
      <c r="DO642" s="14"/>
      <c r="DP642" s="14"/>
      <c r="DQ642" s="14"/>
      <c r="DR642" s="14"/>
      <c r="DS642" s="14"/>
      <c r="DT642" s="14"/>
      <c r="DU642" s="14"/>
      <c r="DV642" s="14"/>
      <c r="DW642" s="14"/>
      <c r="DX642" s="14"/>
      <c r="DY642" s="14"/>
      <c r="DZ642" s="14"/>
      <c r="EA642" s="14"/>
    </row>
    <row r="643" spans="1:131" x14ac:dyDescent="0.25">
      <c r="A643" s="14" t="s">
        <v>64</v>
      </c>
      <c r="B643" s="14" t="s">
        <v>41</v>
      </c>
      <c r="C643" s="14" t="s">
        <v>63</v>
      </c>
      <c r="D643" s="14" t="s">
        <v>63</v>
      </c>
      <c r="E643" s="14" t="s">
        <v>63</v>
      </c>
      <c r="F643" s="14" t="s">
        <v>63</v>
      </c>
      <c r="G643" s="14" t="s">
        <v>191</v>
      </c>
      <c r="H643" s="1">
        <v>42213</v>
      </c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  <c r="BM643" s="14"/>
      <c r="BN643" s="14"/>
      <c r="BO643" s="14"/>
      <c r="BP643" s="14"/>
      <c r="BQ643" s="14"/>
      <c r="BR643" s="14"/>
      <c r="BS643" s="14"/>
      <c r="BT643" s="14"/>
      <c r="BU643" s="14"/>
      <c r="BV643" s="14"/>
      <c r="BW643" s="14"/>
      <c r="BX643" s="14"/>
      <c r="BY643" s="14"/>
      <c r="BZ643" s="14"/>
      <c r="CA643" s="14"/>
      <c r="CB643" s="14"/>
      <c r="CC643" s="14"/>
      <c r="CD643" s="14"/>
      <c r="CE643" s="14"/>
      <c r="CF643" s="14"/>
      <c r="CG643" s="14"/>
      <c r="CH643" s="14"/>
      <c r="CI643" s="14"/>
      <c r="CJ643" s="14"/>
      <c r="CK643" s="14"/>
      <c r="CL643" s="14"/>
      <c r="CM643" s="14"/>
      <c r="CN643" s="14"/>
      <c r="CO643" s="14"/>
      <c r="CP643" s="14"/>
      <c r="CQ643" s="14"/>
      <c r="CR643" s="14"/>
      <c r="CS643" s="14"/>
      <c r="CT643" s="14"/>
      <c r="CU643" s="14"/>
      <c r="CV643" s="14"/>
      <c r="CW643" s="14"/>
      <c r="CX643" s="14"/>
      <c r="CY643" s="14"/>
      <c r="CZ643" s="14"/>
      <c r="DD643" s="14">
        <v>16</v>
      </c>
      <c r="DE643" s="14">
        <v>19</v>
      </c>
      <c r="DF643" s="27">
        <f t="shared" ref="DF643:DF674" ca="1" si="10">(SUM(OFFSET($AG643, 0, $DD643-1, 1, $DE643-$DD643+1))-SUM(OFFSET($I643, 0, $DD643-1, 1, $DE643-$DD643+1)))/($DE643-$DD643+1)</f>
        <v>0</v>
      </c>
      <c r="DG643" s="14">
        <v>1</v>
      </c>
      <c r="DH643" s="14"/>
      <c r="DI643" s="14"/>
      <c r="DJ643" s="14"/>
      <c r="DK643" s="14"/>
      <c r="DL643" s="14"/>
      <c r="DM643" s="14"/>
      <c r="DN643" s="14"/>
      <c r="DO643" s="14"/>
      <c r="DP643" s="14"/>
      <c r="DQ643" s="14"/>
      <c r="DR643" s="14"/>
      <c r="DS643" s="14"/>
      <c r="DT643" s="14"/>
      <c r="DU643" s="14"/>
      <c r="DV643" s="14"/>
      <c r="DW643" s="14"/>
      <c r="DX643" s="14"/>
      <c r="DY643" s="14"/>
      <c r="DZ643" s="14"/>
      <c r="EA643" s="14"/>
    </row>
    <row r="644" spans="1:131" x14ac:dyDescent="0.25">
      <c r="A644" s="14" t="s">
        <v>64</v>
      </c>
      <c r="B644" s="14" t="s">
        <v>41</v>
      </c>
      <c r="C644" s="14" t="s">
        <v>63</v>
      </c>
      <c r="D644" s="14" t="s">
        <v>63</v>
      </c>
      <c r="E644" s="14" t="s">
        <v>63</v>
      </c>
      <c r="F644" s="14" t="s">
        <v>63</v>
      </c>
      <c r="G644" s="14" t="s">
        <v>191</v>
      </c>
      <c r="H644" s="1">
        <v>42214</v>
      </c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  <c r="BM644" s="14"/>
      <c r="BN644" s="14"/>
      <c r="BO644" s="14"/>
      <c r="BP644" s="14"/>
      <c r="BQ644" s="14"/>
      <c r="BR644" s="14"/>
      <c r="BS644" s="14"/>
      <c r="BT644" s="14"/>
      <c r="BU644" s="14"/>
      <c r="BV644" s="14"/>
      <c r="BW644" s="14"/>
      <c r="BX644" s="14"/>
      <c r="BY644" s="14"/>
      <c r="BZ644" s="14"/>
      <c r="CA644" s="14"/>
      <c r="CB644" s="14"/>
      <c r="CC644" s="14"/>
      <c r="CD644" s="14"/>
      <c r="CE644" s="14"/>
      <c r="CF644" s="14"/>
      <c r="CG644" s="14"/>
      <c r="CH644" s="14"/>
      <c r="CI644" s="14"/>
      <c r="CJ644" s="14"/>
      <c r="CK644" s="14"/>
      <c r="CL644" s="14"/>
      <c r="CM644" s="14"/>
      <c r="CN644" s="14"/>
      <c r="CO644" s="14"/>
      <c r="CP644" s="14"/>
      <c r="CQ644" s="14"/>
      <c r="CR644" s="14"/>
      <c r="CS644" s="14"/>
      <c r="CT644" s="14"/>
      <c r="CU644" s="14"/>
      <c r="CV644" s="14"/>
      <c r="CW644" s="14"/>
      <c r="CX644" s="14"/>
      <c r="CY644" s="14"/>
      <c r="CZ644" s="14"/>
      <c r="DD644" s="14">
        <v>16</v>
      </c>
      <c r="DE644" s="14">
        <v>19</v>
      </c>
      <c r="DF644" s="27">
        <f t="shared" ca="1" si="10"/>
        <v>0</v>
      </c>
      <c r="DG644" s="14">
        <v>1</v>
      </c>
      <c r="DH644" s="14"/>
      <c r="DI644" s="14"/>
      <c r="DJ644" s="14"/>
      <c r="DK644" s="14"/>
      <c r="DL644" s="14"/>
      <c r="DM644" s="14"/>
      <c r="DN644" s="14"/>
      <c r="DO644" s="14"/>
      <c r="DP644" s="14"/>
      <c r="DQ644" s="14"/>
      <c r="DR644" s="14"/>
      <c r="DS644" s="14"/>
      <c r="DT644" s="14"/>
      <c r="DU644" s="14"/>
      <c r="DV644" s="14"/>
      <c r="DW644" s="14"/>
      <c r="DX644" s="14"/>
      <c r="DY644" s="14"/>
      <c r="DZ644" s="14"/>
      <c r="EA644" s="14"/>
    </row>
    <row r="645" spans="1:131" x14ac:dyDescent="0.25">
      <c r="A645" s="14" t="s">
        <v>64</v>
      </c>
      <c r="B645" s="14" t="s">
        <v>41</v>
      </c>
      <c r="C645" s="14" t="s">
        <v>63</v>
      </c>
      <c r="D645" s="14" t="s">
        <v>63</v>
      </c>
      <c r="E645" s="14" t="s">
        <v>63</v>
      </c>
      <c r="F645" s="14" t="s">
        <v>63</v>
      </c>
      <c r="G645" s="14" t="s">
        <v>191</v>
      </c>
      <c r="H645" s="1">
        <v>42215</v>
      </c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  <c r="BM645" s="14"/>
      <c r="BN645" s="14"/>
      <c r="BO645" s="14"/>
      <c r="BP645" s="14"/>
      <c r="BQ645" s="14"/>
      <c r="BR645" s="14"/>
      <c r="BS645" s="14"/>
      <c r="BT645" s="14"/>
      <c r="BU645" s="14"/>
      <c r="BV645" s="14"/>
      <c r="BW645" s="14"/>
      <c r="BX645" s="14"/>
      <c r="BY645" s="14"/>
      <c r="BZ645" s="14"/>
      <c r="CA645" s="14"/>
      <c r="CB645" s="14"/>
      <c r="CC645" s="14"/>
      <c r="CD645" s="14"/>
      <c r="CE645" s="14"/>
      <c r="CF645" s="14"/>
      <c r="CG645" s="14"/>
      <c r="CH645" s="14"/>
      <c r="CI645" s="14"/>
      <c r="CJ645" s="14"/>
      <c r="CK645" s="14"/>
      <c r="CL645" s="14"/>
      <c r="CM645" s="14"/>
      <c r="CN645" s="14"/>
      <c r="CO645" s="14"/>
      <c r="CP645" s="14"/>
      <c r="CQ645" s="14"/>
      <c r="CR645" s="14"/>
      <c r="CS645" s="14"/>
      <c r="CT645" s="14"/>
      <c r="CU645" s="14"/>
      <c r="CV645" s="14"/>
      <c r="CW645" s="14"/>
      <c r="CX645" s="14"/>
      <c r="CY645" s="14"/>
      <c r="CZ645" s="14"/>
      <c r="DD645" s="14">
        <v>16</v>
      </c>
      <c r="DE645" s="14">
        <v>19</v>
      </c>
      <c r="DF645" s="27">
        <f t="shared" ca="1" si="10"/>
        <v>0</v>
      </c>
      <c r="DG645" s="14">
        <v>1</v>
      </c>
      <c r="DH645" s="14"/>
      <c r="DI645" s="14"/>
      <c r="DJ645" s="14"/>
      <c r="DK645" s="14"/>
      <c r="DL645" s="14"/>
      <c r="DM645" s="14"/>
      <c r="DN645" s="14"/>
      <c r="DO645" s="14"/>
      <c r="DP645" s="14"/>
      <c r="DQ645" s="14"/>
      <c r="DR645" s="14"/>
      <c r="DS645" s="14"/>
      <c r="DT645" s="14"/>
      <c r="DU645" s="14"/>
      <c r="DV645" s="14"/>
      <c r="DW645" s="14"/>
      <c r="DX645" s="14"/>
      <c r="DY645" s="14"/>
      <c r="DZ645" s="14"/>
      <c r="EA645" s="14"/>
    </row>
    <row r="646" spans="1:131" x14ac:dyDescent="0.25">
      <c r="A646" s="14" t="s">
        <v>64</v>
      </c>
      <c r="B646" s="14" t="s">
        <v>41</v>
      </c>
      <c r="C646" s="14" t="s">
        <v>63</v>
      </c>
      <c r="D646" s="14" t="s">
        <v>63</v>
      </c>
      <c r="E646" s="14" t="s">
        <v>63</v>
      </c>
      <c r="F646" s="14" t="s">
        <v>63</v>
      </c>
      <c r="G646" s="14" t="s">
        <v>191</v>
      </c>
      <c r="H646" s="1">
        <v>42233</v>
      </c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  <c r="BM646" s="14"/>
      <c r="BN646" s="14"/>
      <c r="BO646" s="14"/>
      <c r="BP646" s="14"/>
      <c r="BQ646" s="14"/>
      <c r="BR646" s="14"/>
      <c r="BS646" s="14"/>
      <c r="BT646" s="14"/>
      <c r="BU646" s="14"/>
      <c r="BV646" s="14"/>
      <c r="BW646" s="14"/>
      <c r="BX646" s="14"/>
      <c r="BY646" s="14"/>
      <c r="BZ646" s="14"/>
      <c r="CA646" s="14"/>
      <c r="CB646" s="14"/>
      <c r="CC646" s="14"/>
      <c r="CD646" s="14"/>
      <c r="CE646" s="14"/>
      <c r="CF646" s="14"/>
      <c r="CG646" s="14"/>
      <c r="CH646" s="14"/>
      <c r="CI646" s="14"/>
      <c r="CJ646" s="14"/>
      <c r="CK646" s="14"/>
      <c r="CL646" s="14"/>
      <c r="CM646" s="14"/>
      <c r="CN646" s="14"/>
      <c r="CO646" s="14"/>
      <c r="CP646" s="14"/>
      <c r="CQ646" s="14"/>
      <c r="CR646" s="14"/>
      <c r="CS646" s="14"/>
      <c r="CT646" s="14"/>
      <c r="CU646" s="14"/>
      <c r="CV646" s="14"/>
      <c r="CW646" s="14"/>
      <c r="CX646" s="14"/>
      <c r="CY646" s="14"/>
      <c r="CZ646" s="14"/>
      <c r="DD646" s="14">
        <v>16</v>
      </c>
      <c r="DE646" s="14">
        <v>19</v>
      </c>
      <c r="DF646" s="27">
        <f t="shared" ca="1" si="10"/>
        <v>0</v>
      </c>
      <c r="DG646" s="14">
        <v>1</v>
      </c>
      <c r="DH646" s="14"/>
      <c r="DI646" s="14"/>
      <c r="DJ646" s="14"/>
      <c r="DK646" s="14"/>
      <c r="DL646" s="14"/>
      <c r="DM646" s="14"/>
      <c r="DN646" s="14"/>
      <c r="DO646" s="14"/>
      <c r="DP646" s="14"/>
      <c r="DQ646" s="14"/>
      <c r="DR646" s="14"/>
      <c r="DS646" s="14"/>
      <c r="DT646" s="14"/>
      <c r="DU646" s="14"/>
      <c r="DV646" s="14"/>
      <c r="DW646" s="14"/>
      <c r="DX646" s="14"/>
      <c r="DY646" s="14"/>
      <c r="DZ646" s="14"/>
      <c r="EA646" s="14"/>
    </row>
    <row r="647" spans="1:131" x14ac:dyDescent="0.25">
      <c r="A647" s="14" t="s">
        <v>64</v>
      </c>
      <c r="B647" s="14" t="s">
        <v>41</v>
      </c>
      <c r="C647" s="14" t="s">
        <v>63</v>
      </c>
      <c r="D647" s="14" t="s">
        <v>63</v>
      </c>
      <c r="E647" s="14" t="s">
        <v>63</v>
      </c>
      <c r="F647" s="14" t="s">
        <v>63</v>
      </c>
      <c r="G647" s="14" t="s">
        <v>191</v>
      </c>
      <c r="H647" s="1">
        <v>42234</v>
      </c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  <c r="BM647" s="14"/>
      <c r="BN647" s="14"/>
      <c r="BO647" s="14"/>
      <c r="BP647" s="14"/>
      <c r="BQ647" s="14"/>
      <c r="BR647" s="14"/>
      <c r="BS647" s="14"/>
      <c r="BT647" s="14"/>
      <c r="BU647" s="14"/>
      <c r="BV647" s="14"/>
      <c r="BW647" s="14"/>
      <c r="BX647" s="14"/>
      <c r="BY647" s="14"/>
      <c r="BZ647" s="14"/>
      <c r="CA647" s="14"/>
      <c r="CB647" s="14"/>
      <c r="CC647" s="14"/>
      <c r="CD647" s="14"/>
      <c r="CE647" s="14"/>
      <c r="CF647" s="14"/>
      <c r="CG647" s="14"/>
      <c r="CH647" s="14"/>
      <c r="CI647" s="14"/>
      <c r="CJ647" s="14"/>
      <c r="CK647" s="14"/>
      <c r="CL647" s="14"/>
      <c r="CM647" s="14"/>
      <c r="CN647" s="14"/>
      <c r="CO647" s="14"/>
      <c r="CP647" s="14"/>
      <c r="CQ647" s="14"/>
      <c r="CR647" s="14"/>
      <c r="CS647" s="14"/>
      <c r="CT647" s="14"/>
      <c r="CU647" s="14"/>
      <c r="CV647" s="14"/>
      <c r="CW647" s="14"/>
      <c r="CX647" s="14"/>
      <c r="CY647" s="14"/>
      <c r="CZ647" s="14"/>
      <c r="DD647" s="14">
        <v>16</v>
      </c>
      <c r="DE647" s="14">
        <v>19</v>
      </c>
      <c r="DF647" s="27">
        <f t="shared" ca="1" si="10"/>
        <v>0</v>
      </c>
      <c r="DG647" s="14">
        <v>1</v>
      </c>
      <c r="DH647" s="14"/>
      <c r="DI647" s="14"/>
      <c r="DJ647" s="14"/>
      <c r="DK647" s="14"/>
      <c r="DL647" s="14"/>
      <c r="DM647" s="14"/>
      <c r="DN647" s="14"/>
      <c r="DO647" s="14"/>
      <c r="DP647" s="14"/>
      <c r="DQ647" s="14"/>
      <c r="DR647" s="14"/>
      <c r="DS647" s="14"/>
      <c r="DT647" s="14"/>
      <c r="DU647" s="14"/>
      <c r="DV647" s="14"/>
      <c r="DW647" s="14"/>
      <c r="DX647" s="14"/>
      <c r="DY647" s="14"/>
      <c r="DZ647" s="14"/>
      <c r="EA647" s="14"/>
    </row>
    <row r="648" spans="1:131" x14ac:dyDescent="0.25">
      <c r="A648" s="14" t="s">
        <v>64</v>
      </c>
      <c r="B648" s="14" t="s">
        <v>41</v>
      </c>
      <c r="C648" s="14" t="s">
        <v>63</v>
      </c>
      <c r="D648" s="14" t="s">
        <v>63</v>
      </c>
      <c r="E648" s="14" t="s">
        <v>63</v>
      </c>
      <c r="F648" s="14" t="s">
        <v>63</v>
      </c>
      <c r="G648" s="14" t="s">
        <v>191</v>
      </c>
      <c r="H648" s="1">
        <v>42243</v>
      </c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  <c r="BM648" s="14"/>
      <c r="BN648" s="14"/>
      <c r="BO648" s="14"/>
      <c r="BP648" s="14"/>
      <c r="BQ648" s="14"/>
      <c r="BR648" s="14"/>
      <c r="BS648" s="14"/>
      <c r="BT648" s="14"/>
      <c r="BU648" s="14"/>
      <c r="BV648" s="14"/>
      <c r="BW648" s="14"/>
      <c r="BX648" s="14"/>
      <c r="BY648" s="14"/>
      <c r="BZ648" s="14"/>
      <c r="CA648" s="14"/>
      <c r="CB648" s="14"/>
      <c r="CC648" s="14"/>
      <c r="CD648" s="14"/>
      <c r="CE648" s="14"/>
      <c r="CF648" s="14"/>
      <c r="CG648" s="14"/>
      <c r="CH648" s="14"/>
      <c r="CI648" s="14"/>
      <c r="CJ648" s="14"/>
      <c r="CK648" s="14"/>
      <c r="CL648" s="14"/>
      <c r="CM648" s="14"/>
      <c r="CN648" s="14"/>
      <c r="CO648" s="14"/>
      <c r="CP648" s="14"/>
      <c r="CQ648" s="14"/>
      <c r="CR648" s="14"/>
      <c r="CS648" s="14"/>
      <c r="CT648" s="14"/>
      <c r="CU648" s="14"/>
      <c r="CV648" s="14"/>
      <c r="CW648" s="14"/>
      <c r="CX648" s="14"/>
      <c r="CY648" s="14"/>
      <c r="CZ648" s="14"/>
      <c r="DD648" s="14">
        <v>16</v>
      </c>
      <c r="DE648" s="14">
        <v>19</v>
      </c>
      <c r="DF648" s="27">
        <f t="shared" ca="1" si="10"/>
        <v>0</v>
      </c>
      <c r="DG648" s="14">
        <v>1</v>
      </c>
      <c r="DH648" s="14"/>
      <c r="DI648" s="14"/>
      <c r="DJ648" s="14"/>
      <c r="DK648" s="14"/>
      <c r="DL648" s="14"/>
      <c r="DM648" s="14"/>
      <c r="DN648" s="14"/>
      <c r="DO648" s="14"/>
      <c r="DP648" s="14"/>
      <c r="DQ648" s="14"/>
      <c r="DR648" s="14"/>
      <c r="DS648" s="14"/>
      <c r="DT648" s="14"/>
      <c r="DU648" s="14"/>
      <c r="DV648" s="14"/>
      <c r="DW648" s="14"/>
      <c r="DX648" s="14"/>
      <c r="DY648" s="14"/>
      <c r="DZ648" s="14"/>
      <c r="EA648" s="14"/>
    </row>
    <row r="649" spans="1:131" x14ac:dyDescent="0.25">
      <c r="A649" s="14" t="s">
        <v>64</v>
      </c>
      <c r="B649" s="14" t="s">
        <v>41</v>
      </c>
      <c r="C649" s="14" t="s">
        <v>63</v>
      </c>
      <c r="D649" s="14" t="s">
        <v>63</v>
      </c>
      <c r="E649" s="14" t="s">
        <v>63</v>
      </c>
      <c r="F649" s="14" t="s">
        <v>63</v>
      </c>
      <c r="G649" s="14" t="s">
        <v>191</v>
      </c>
      <c r="H649" s="1">
        <v>42256</v>
      </c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  <c r="BM649" s="14"/>
      <c r="BN649" s="14"/>
      <c r="BO649" s="14"/>
      <c r="BP649" s="14"/>
      <c r="BQ649" s="14"/>
      <c r="BR649" s="14"/>
      <c r="BS649" s="14"/>
      <c r="BT649" s="14"/>
      <c r="BU649" s="14"/>
      <c r="BV649" s="14"/>
      <c r="BW649" s="14"/>
      <c r="BX649" s="14"/>
      <c r="BY649" s="14"/>
      <c r="BZ649" s="14"/>
      <c r="CA649" s="14"/>
      <c r="CB649" s="14"/>
      <c r="CC649" s="14"/>
      <c r="CD649" s="14"/>
      <c r="CE649" s="14"/>
      <c r="CF649" s="14"/>
      <c r="CG649" s="14"/>
      <c r="CH649" s="14"/>
      <c r="CI649" s="14"/>
      <c r="CJ649" s="14"/>
      <c r="CK649" s="14"/>
      <c r="CL649" s="14"/>
      <c r="CM649" s="14"/>
      <c r="CN649" s="14"/>
      <c r="CO649" s="14"/>
      <c r="CP649" s="14"/>
      <c r="CQ649" s="14"/>
      <c r="CR649" s="14"/>
      <c r="CS649" s="14"/>
      <c r="CT649" s="14"/>
      <c r="CU649" s="14"/>
      <c r="CV649" s="14"/>
      <c r="CW649" s="14"/>
      <c r="CX649" s="14"/>
      <c r="CY649" s="14"/>
      <c r="CZ649" s="14"/>
      <c r="DD649" s="14">
        <v>16</v>
      </c>
      <c r="DE649" s="14">
        <v>19</v>
      </c>
      <c r="DF649" s="27">
        <f t="shared" ca="1" si="10"/>
        <v>0</v>
      </c>
      <c r="DG649" s="14">
        <v>1</v>
      </c>
      <c r="DH649" s="14"/>
      <c r="DI649" s="14"/>
      <c r="DJ649" s="14"/>
      <c r="DK649" s="14"/>
      <c r="DL649" s="14"/>
      <c r="DM649" s="14"/>
      <c r="DN649" s="14"/>
      <c r="DO649" s="14"/>
      <c r="DP649" s="14"/>
      <c r="DQ649" s="14"/>
      <c r="DR649" s="14"/>
      <c r="DS649" s="14"/>
      <c r="DT649" s="14"/>
      <c r="DU649" s="14"/>
      <c r="DV649" s="14"/>
      <c r="DW649" s="14"/>
      <c r="DX649" s="14"/>
      <c r="DY649" s="14"/>
      <c r="DZ649" s="14"/>
      <c r="EA649" s="14"/>
    </row>
    <row r="650" spans="1:131" x14ac:dyDescent="0.25">
      <c r="A650" s="14" t="s">
        <v>64</v>
      </c>
      <c r="B650" s="14" t="s">
        <v>41</v>
      </c>
      <c r="C650" s="14" t="s">
        <v>63</v>
      </c>
      <c r="D650" s="14" t="s">
        <v>63</v>
      </c>
      <c r="E650" s="14" t="s">
        <v>63</v>
      </c>
      <c r="F650" s="14" t="s">
        <v>63</v>
      </c>
      <c r="G650" s="14" t="s">
        <v>191</v>
      </c>
      <c r="H650" s="1">
        <v>42257</v>
      </c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  <c r="BM650" s="14"/>
      <c r="BN650" s="14"/>
      <c r="BO650" s="14"/>
      <c r="BP650" s="14"/>
      <c r="BQ650" s="14"/>
      <c r="BR650" s="14"/>
      <c r="BS650" s="14"/>
      <c r="BT650" s="14"/>
      <c r="BU650" s="14"/>
      <c r="BV650" s="14"/>
      <c r="BW650" s="14"/>
      <c r="BX650" s="14"/>
      <c r="BY650" s="14"/>
      <c r="BZ650" s="14"/>
      <c r="CA650" s="14"/>
      <c r="CB650" s="14"/>
      <c r="CC650" s="14"/>
      <c r="CD650" s="14"/>
      <c r="CE650" s="14"/>
      <c r="CF650" s="14"/>
      <c r="CG650" s="14"/>
      <c r="CH650" s="14"/>
      <c r="CI650" s="14"/>
      <c r="CJ650" s="14"/>
      <c r="CK650" s="14"/>
      <c r="CL650" s="14"/>
      <c r="CM650" s="14"/>
      <c r="CN650" s="14"/>
      <c r="CO650" s="14"/>
      <c r="CP650" s="14"/>
      <c r="CQ650" s="14"/>
      <c r="CR650" s="14"/>
      <c r="CS650" s="14"/>
      <c r="CT650" s="14"/>
      <c r="CU650" s="14"/>
      <c r="CV650" s="14"/>
      <c r="CW650" s="14"/>
      <c r="CX650" s="14"/>
      <c r="CY650" s="14"/>
      <c r="CZ650" s="14"/>
      <c r="DD650" s="14">
        <v>16</v>
      </c>
      <c r="DE650" s="14">
        <v>19</v>
      </c>
      <c r="DF650" s="27">
        <f t="shared" ca="1" si="10"/>
        <v>0</v>
      </c>
      <c r="DG650" s="14">
        <v>1</v>
      </c>
      <c r="DH650" s="14"/>
      <c r="DI650" s="14"/>
      <c r="DJ650" s="14"/>
      <c r="DK650" s="14"/>
      <c r="DL650" s="14"/>
      <c r="DM650" s="14"/>
      <c r="DN650" s="14"/>
      <c r="DO650" s="14"/>
      <c r="DP650" s="14"/>
      <c r="DQ650" s="14"/>
      <c r="DR650" s="14"/>
      <c r="DS650" s="14"/>
      <c r="DT650" s="14"/>
      <c r="DU650" s="14"/>
      <c r="DV650" s="14"/>
      <c r="DW650" s="14"/>
      <c r="DX650" s="14"/>
      <c r="DY650" s="14"/>
      <c r="DZ650" s="14"/>
      <c r="EA650" s="14"/>
    </row>
    <row r="651" spans="1:131" x14ac:dyDescent="0.25">
      <c r="A651" s="14" t="s">
        <v>64</v>
      </c>
      <c r="B651" s="14" t="s">
        <v>41</v>
      </c>
      <c r="C651" s="14" t="s">
        <v>63</v>
      </c>
      <c r="D651" s="14" t="s">
        <v>63</v>
      </c>
      <c r="E651" s="14" t="s">
        <v>63</v>
      </c>
      <c r="F651" s="14" t="s">
        <v>63</v>
      </c>
      <c r="G651" s="14" t="s">
        <v>191</v>
      </c>
      <c r="H651" s="1">
        <v>42258</v>
      </c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  <c r="BM651" s="14"/>
      <c r="BN651" s="14"/>
      <c r="BO651" s="14"/>
      <c r="BP651" s="14"/>
      <c r="BQ651" s="14"/>
      <c r="BR651" s="14"/>
      <c r="BS651" s="14"/>
      <c r="BT651" s="14"/>
      <c r="BU651" s="14"/>
      <c r="BV651" s="14"/>
      <c r="BW651" s="14"/>
      <c r="BX651" s="14"/>
      <c r="BY651" s="14"/>
      <c r="BZ651" s="14"/>
      <c r="CA651" s="14"/>
      <c r="CB651" s="14"/>
      <c r="CC651" s="14"/>
      <c r="CD651" s="14"/>
      <c r="CE651" s="14"/>
      <c r="CF651" s="14"/>
      <c r="CG651" s="14"/>
      <c r="CH651" s="14"/>
      <c r="CI651" s="14"/>
      <c r="CJ651" s="14"/>
      <c r="CK651" s="14"/>
      <c r="CL651" s="14"/>
      <c r="CM651" s="14"/>
      <c r="CN651" s="14"/>
      <c r="CO651" s="14"/>
      <c r="CP651" s="14"/>
      <c r="CQ651" s="14"/>
      <c r="CR651" s="14"/>
      <c r="CS651" s="14"/>
      <c r="CT651" s="14"/>
      <c r="CU651" s="14"/>
      <c r="CV651" s="14"/>
      <c r="CW651" s="14"/>
      <c r="CX651" s="14"/>
      <c r="CY651" s="14"/>
      <c r="CZ651" s="14"/>
      <c r="DD651" s="14">
        <v>16</v>
      </c>
      <c r="DE651" s="14">
        <v>19</v>
      </c>
      <c r="DF651" s="27">
        <f t="shared" ca="1" si="10"/>
        <v>0</v>
      </c>
      <c r="DG651" s="14">
        <v>1</v>
      </c>
      <c r="DH651" s="14"/>
      <c r="DI651" s="14"/>
      <c r="DJ651" s="14"/>
      <c r="DK651" s="14"/>
      <c r="DL651" s="14"/>
      <c r="DM651" s="14"/>
      <c r="DN651" s="14"/>
      <c r="DO651" s="14"/>
      <c r="DP651" s="14"/>
      <c r="DQ651" s="14"/>
      <c r="DR651" s="14"/>
      <c r="DS651" s="14"/>
      <c r="DT651" s="14"/>
      <c r="DU651" s="14"/>
      <c r="DV651" s="14"/>
      <c r="DW651" s="14"/>
      <c r="DX651" s="14"/>
      <c r="DY651" s="14"/>
      <c r="DZ651" s="14"/>
      <c r="EA651" s="14"/>
    </row>
    <row r="652" spans="1:131" x14ac:dyDescent="0.25">
      <c r="A652" s="14" t="s">
        <v>64</v>
      </c>
      <c r="B652" s="14" t="s">
        <v>41</v>
      </c>
      <c r="C652" s="14" t="s">
        <v>63</v>
      </c>
      <c r="D652" s="14" t="s">
        <v>63</v>
      </c>
      <c r="E652" s="14" t="s">
        <v>63</v>
      </c>
      <c r="F652" s="14" t="s">
        <v>63</v>
      </c>
      <c r="G652" s="14" t="s">
        <v>191</v>
      </c>
      <c r="H652" s="1" t="s">
        <v>181</v>
      </c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  <c r="BM652" s="14"/>
      <c r="BN652" s="14"/>
      <c r="BO652" s="14"/>
      <c r="BP652" s="14"/>
      <c r="BQ652" s="14"/>
      <c r="BR652" s="14"/>
      <c r="BS652" s="14"/>
      <c r="BT652" s="14"/>
      <c r="BU652" s="14"/>
      <c r="BV652" s="14"/>
      <c r="BW652" s="14"/>
      <c r="BX652" s="14"/>
      <c r="BY652" s="14"/>
      <c r="BZ652" s="14"/>
      <c r="CA652" s="14"/>
      <c r="CB652" s="14"/>
      <c r="CC652" s="14"/>
      <c r="CD652" s="14"/>
      <c r="CE652" s="14"/>
      <c r="CF652" s="14"/>
      <c r="CG652" s="14"/>
      <c r="CH652" s="14"/>
      <c r="CI652" s="14"/>
      <c r="CJ652" s="14"/>
      <c r="CK652" s="14"/>
      <c r="CL652" s="14"/>
      <c r="CM652" s="14"/>
      <c r="CN652" s="14"/>
      <c r="CO652" s="14"/>
      <c r="CP652" s="14"/>
      <c r="CQ652" s="14"/>
      <c r="CR652" s="14"/>
      <c r="CS652" s="14"/>
      <c r="CT652" s="14"/>
      <c r="CU652" s="14"/>
      <c r="CV652" s="14"/>
      <c r="CW652" s="14"/>
      <c r="CX652" s="14"/>
      <c r="CY652" s="14"/>
      <c r="CZ652" s="14"/>
      <c r="DD652" s="14">
        <v>16</v>
      </c>
      <c r="DE652" s="14">
        <v>19</v>
      </c>
      <c r="DF652" s="27">
        <f t="shared" ca="1" si="10"/>
        <v>0</v>
      </c>
      <c r="DG652" s="14">
        <v>1</v>
      </c>
      <c r="DH652" s="14"/>
      <c r="DI652" s="14"/>
      <c r="DJ652" s="14"/>
      <c r="DK652" s="14"/>
      <c r="DL652" s="14"/>
      <c r="DM652" s="14"/>
      <c r="DN652" s="14"/>
      <c r="DO652" s="14"/>
      <c r="DP652" s="14"/>
      <c r="DQ652" s="14"/>
      <c r="DR652" s="14"/>
      <c r="DS652" s="14"/>
      <c r="DT652" s="14"/>
      <c r="DU652" s="14"/>
      <c r="DV652" s="14"/>
      <c r="DW652" s="14"/>
      <c r="DX652" s="14"/>
      <c r="DY652" s="14"/>
      <c r="DZ652" s="14"/>
      <c r="EA652" s="14"/>
    </row>
    <row r="653" spans="1:131" x14ac:dyDescent="0.25">
      <c r="A653" s="14" t="s">
        <v>64</v>
      </c>
      <c r="B653" s="14" t="s">
        <v>41</v>
      </c>
      <c r="C653" s="14" t="s">
        <v>63</v>
      </c>
      <c r="D653" s="14" t="s">
        <v>63</v>
      </c>
      <c r="E653" s="14" t="s">
        <v>63</v>
      </c>
      <c r="F653" s="14" t="s">
        <v>63</v>
      </c>
      <c r="G653" s="14" t="s">
        <v>192</v>
      </c>
      <c r="H653" s="1">
        <v>42163</v>
      </c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  <c r="BM653" s="14"/>
      <c r="BN653" s="14"/>
      <c r="BO653" s="14"/>
      <c r="BP653" s="14"/>
      <c r="BQ653" s="14"/>
      <c r="BR653" s="14"/>
      <c r="BS653" s="14"/>
      <c r="BT653" s="14"/>
      <c r="BU653" s="14"/>
      <c r="BV653" s="14"/>
      <c r="BW653" s="14"/>
      <c r="BX653" s="14"/>
      <c r="BY653" s="14"/>
      <c r="BZ653" s="14"/>
      <c r="CA653" s="14"/>
      <c r="CB653" s="14"/>
      <c r="CC653" s="14"/>
      <c r="CD653" s="14"/>
      <c r="CE653" s="14"/>
      <c r="CF653" s="14"/>
      <c r="CG653" s="14"/>
      <c r="CH653" s="14"/>
      <c r="CI653" s="14"/>
      <c r="CJ653" s="14"/>
      <c r="CK653" s="14"/>
      <c r="CL653" s="14"/>
      <c r="CM653" s="14"/>
      <c r="CN653" s="14"/>
      <c r="CO653" s="14"/>
      <c r="CP653" s="14"/>
      <c r="CQ653" s="14"/>
      <c r="CR653" s="14"/>
      <c r="CS653" s="14"/>
      <c r="CT653" s="14"/>
      <c r="CU653" s="14"/>
      <c r="CV653" s="14"/>
      <c r="CW653" s="14"/>
      <c r="CX653" s="14"/>
      <c r="CY653" s="14"/>
      <c r="CZ653" s="14"/>
      <c r="DD653" s="14">
        <v>16</v>
      </c>
      <c r="DE653" s="14">
        <v>19</v>
      </c>
      <c r="DF653" s="27">
        <f t="shared" ca="1" si="10"/>
        <v>0</v>
      </c>
      <c r="DG653" s="14">
        <v>1</v>
      </c>
      <c r="DH653" s="14"/>
      <c r="DI653" s="14"/>
      <c r="DJ653" s="14"/>
      <c r="DK653" s="14"/>
      <c r="DL653" s="14"/>
      <c r="DM653" s="14"/>
      <c r="DN653" s="14"/>
      <c r="DO653" s="14"/>
      <c r="DP653" s="14"/>
      <c r="DQ653" s="14"/>
      <c r="DR653" s="14"/>
      <c r="DS653" s="14"/>
      <c r="DT653" s="14"/>
      <c r="DU653" s="14"/>
      <c r="DV653" s="14"/>
      <c r="DW653" s="14"/>
      <c r="DX653" s="14"/>
      <c r="DY653" s="14"/>
      <c r="DZ653" s="14"/>
      <c r="EA653" s="14"/>
    </row>
    <row r="654" spans="1:131" x14ac:dyDescent="0.25">
      <c r="A654" s="14" t="s">
        <v>64</v>
      </c>
      <c r="B654" s="14" t="s">
        <v>41</v>
      </c>
      <c r="C654" s="14" t="s">
        <v>63</v>
      </c>
      <c r="D654" s="14" t="s">
        <v>63</v>
      </c>
      <c r="E654" s="14" t="s">
        <v>63</v>
      </c>
      <c r="F654" s="14" t="s">
        <v>63</v>
      </c>
      <c r="G654" s="14" t="s">
        <v>192</v>
      </c>
      <c r="H654" s="1">
        <v>42164</v>
      </c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  <c r="BM654" s="14"/>
      <c r="BN654" s="14"/>
      <c r="BO654" s="14"/>
      <c r="BP654" s="14"/>
      <c r="BQ654" s="14"/>
      <c r="BR654" s="14"/>
      <c r="BS654" s="14"/>
      <c r="BT654" s="14"/>
      <c r="BU654" s="14"/>
      <c r="BV654" s="14"/>
      <c r="BW654" s="14"/>
      <c r="BX654" s="14"/>
      <c r="BY654" s="14"/>
      <c r="BZ654" s="14"/>
      <c r="CA654" s="14"/>
      <c r="CB654" s="14"/>
      <c r="CC654" s="14"/>
      <c r="CD654" s="14"/>
      <c r="CE654" s="14"/>
      <c r="CF654" s="14"/>
      <c r="CG654" s="14"/>
      <c r="CH654" s="14"/>
      <c r="CI654" s="14"/>
      <c r="CJ654" s="14"/>
      <c r="CK654" s="14"/>
      <c r="CL654" s="14"/>
      <c r="CM654" s="14"/>
      <c r="CN654" s="14"/>
      <c r="CO654" s="14"/>
      <c r="CP654" s="14"/>
      <c r="CQ654" s="14"/>
      <c r="CR654" s="14"/>
      <c r="CS654" s="14"/>
      <c r="CT654" s="14"/>
      <c r="CU654" s="14"/>
      <c r="CV654" s="14"/>
      <c r="CW654" s="14"/>
      <c r="CX654" s="14"/>
      <c r="CY654" s="14"/>
      <c r="CZ654" s="14"/>
      <c r="DD654" s="14">
        <v>15</v>
      </c>
      <c r="DE654" s="14">
        <v>18</v>
      </c>
      <c r="DF654" s="27">
        <f t="shared" ca="1" si="10"/>
        <v>0</v>
      </c>
      <c r="DG654" s="14">
        <v>1</v>
      </c>
      <c r="DH654" s="14"/>
      <c r="DI654" s="14"/>
      <c r="DJ654" s="14"/>
      <c r="DK654" s="14"/>
      <c r="DL654" s="14"/>
      <c r="DM654" s="14"/>
      <c r="DN654" s="14"/>
      <c r="DO654" s="14"/>
      <c r="DP654" s="14"/>
      <c r="DQ654" s="14"/>
      <c r="DR654" s="14"/>
      <c r="DS654" s="14"/>
      <c r="DT654" s="14"/>
      <c r="DU654" s="14"/>
      <c r="DV654" s="14"/>
      <c r="DW654" s="14"/>
      <c r="DX654" s="14"/>
      <c r="DY654" s="14"/>
      <c r="DZ654" s="14"/>
      <c r="EA654" s="14"/>
    </row>
    <row r="655" spans="1:131" x14ac:dyDescent="0.25">
      <c r="A655" s="14" t="s">
        <v>64</v>
      </c>
      <c r="B655" s="14" t="s">
        <v>41</v>
      </c>
      <c r="C655" s="14" t="s">
        <v>63</v>
      </c>
      <c r="D655" s="14" t="s">
        <v>63</v>
      </c>
      <c r="E655" s="14" t="s">
        <v>63</v>
      </c>
      <c r="F655" s="14" t="s">
        <v>63</v>
      </c>
      <c r="G655" s="14" t="s">
        <v>192</v>
      </c>
      <c r="H655" s="1">
        <v>42167</v>
      </c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  <c r="BM655" s="14"/>
      <c r="BN655" s="14"/>
      <c r="BO655" s="14"/>
      <c r="BP655" s="14"/>
      <c r="BQ655" s="14"/>
      <c r="BR655" s="14"/>
      <c r="BS655" s="14"/>
      <c r="BT655" s="14"/>
      <c r="BU655" s="14"/>
      <c r="BV655" s="14"/>
      <c r="BW655" s="14"/>
      <c r="BX655" s="14"/>
      <c r="BY655" s="14"/>
      <c r="BZ655" s="14"/>
      <c r="CA655" s="14"/>
      <c r="CB655" s="14"/>
      <c r="CC655" s="14"/>
      <c r="CD655" s="14"/>
      <c r="CE655" s="14"/>
      <c r="CF655" s="14"/>
      <c r="CG655" s="14"/>
      <c r="CH655" s="14"/>
      <c r="CI655" s="14"/>
      <c r="CJ655" s="14"/>
      <c r="CK655" s="14"/>
      <c r="CL655" s="14"/>
      <c r="CM655" s="14"/>
      <c r="CN655" s="14"/>
      <c r="CO655" s="14"/>
      <c r="CP655" s="14"/>
      <c r="CQ655" s="14"/>
      <c r="CR655" s="14"/>
      <c r="CS655" s="14"/>
      <c r="CT655" s="14"/>
      <c r="CU655" s="14"/>
      <c r="CV655" s="14"/>
      <c r="CW655" s="14"/>
      <c r="CX655" s="14"/>
      <c r="CY655" s="14"/>
      <c r="CZ655" s="14"/>
      <c r="DD655" s="14">
        <v>16</v>
      </c>
      <c r="DE655" s="14">
        <v>19</v>
      </c>
      <c r="DF655" s="27">
        <f t="shared" ca="1" si="10"/>
        <v>0</v>
      </c>
      <c r="DG655" s="14">
        <v>1</v>
      </c>
      <c r="DH655" s="14"/>
      <c r="DI655" s="14"/>
      <c r="DJ655" s="14"/>
      <c r="DK655" s="14"/>
      <c r="DL655" s="14"/>
      <c r="DM655" s="14"/>
      <c r="DN655" s="14"/>
      <c r="DO655" s="14"/>
      <c r="DP655" s="14"/>
      <c r="DQ655" s="14"/>
      <c r="DR655" s="14"/>
      <c r="DS655" s="14"/>
      <c r="DT655" s="14"/>
      <c r="DU655" s="14"/>
      <c r="DV655" s="14"/>
      <c r="DW655" s="14"/>
      <c r="DX655" s="14"/>
      <c r="DY655" s="14"/>
      <c r="DZ655" s="14"/>
      <c r="EA655" s="14"/>
    </row>
    <row r="656" spans="1:131" x14ac:dyDescent="0.25">
      <c r="A656" s="14" t="s">
        <v>64</v>
      </c>
      <c r="B656" s="14" t="s">
        <v>41</v>
      </c>
      <c r="C656" s="14" t="s">
        <v>63</v>
      </c>
      <c r="D656" s="14" t="s">
        <v>63</v>
      </c>
      <c r="E656" s="14" t="s">
        <v>63</v>
      </c>
      <c r="F656" s="14" t="s">
        <v>63</v>
      </c>
      <c r="G656" s="14" t="s">
        <v>192</v>
      </c>
      <c r="H656" s="1">
        <v>42180</v>
      </c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  <c r="BM656" s="14"/>
      <c r="BN656" s="14"/>
      <c r="BO656" s="14"/>
      <c r="BP656" s="14"/>
      <c r="BQ656" s="14"/>
      <c r="BR656" s="14"/>
      <c r="BS656" s="14"/>
      <c r="BT656" s="14"/>
      <c r="BU656" s="14"/>
      <c r="BV656" s="14"/>
      <c r="BW656" s="14"/>
      <c r="BX656" s="14"/>
      <c r="BY656" s="14"/>
      <c r="BZ656" s="14"/>
      <c r="CA656" s="14"/>
      <c r="CB656" s="14"/>
      <c r="CC656" s="14"/>
      <c r="CD656" s="14"/>
      <c r="CE656" s="14"/>
      <c r="CF656" s="14"/>
      <c r="CG656" s="14"/>
      <c r="CH656" s="14"/>
      <c r="CI656" s="14"/>
      <c r="CJ656" s="14"/>
      <c r="CK656" s="14"/>
      <c r="CL656" s="14"/>
      <c r="CM656" s="14"/>
      <c r="CN656" s="14"/>
      <c r="CO656" s="14"/>
      <c r="CP656" s="14"/>
      <c r="CQ656" s="14"/>
      <c r="CR656" s="14"/>
      <c r="CS656" s="14"/>
      <c r="CT656" s="14"/>
      <c r="CU656" s="14"/>
      <c r="CV656" s="14"/>
      <c r="CW656" s="14"/>
      <c r="CX656" s="14"/>
      <c r="CY656" s="14"/>
      <c r="CZ656" s="14"/>
      <c r="DD656" s="14">
        <v>16</v>
      </c>
      <c r="DE656" s="14">
        <v>19</v>
      </c>
      <c r="DF656" s="27">
        <f t="shared" ca="1" si="10"/>
        <v>0</v>
      </c>
      <c r="DG656" s="14">
        <v>1</v>
      </c>
      <c r="DH656" s="14"/>
      <c r="DI656" s="14"/>
      <c r="DJ656" s="14"/>
      <c r="DK656" s="14"/>
      <c r="DL656" s="14"/>
      <c r="DM656" s="14"/>
      <c r="DN656" s="14"/>
      <c r="DO656" s="14"/>
      <c r="DP656" s="14"/>
      <c r="DQ656" s="14"/>
      <c r="DR656" s="14"/>
      <c r="DS656" s="14"/>
      <c r="DT656" s="14"/>
      <c r="DU656" s="14"/>
      <c r="DV656" s="14"/>
      <c r="DW656" s="14"/>
      <c r="DX656" s="14"/>
      <c r="DY656" s="14"/>
      <c r="DZ656" s="14"/>
      <c r="EA656" s="14"/>
    </row>
    <row r="657" spans="1:131" x14ac:dyDescent="0.25">
      <c r="A657" s="14" t="s">
        <v>64</v>
      </c>
      <c r="B657" s="14" t="s">
        <v>41</v>
      </c>
      <c r="C657" s="14" t="s">
        <v>63</v>
      </c>
      <c r="D657" s="14" t="s">
        <v>63</v>
      </c>
      <c r="E657" s="14" t="s">
        <v>63</v>
      </c>
      <c r="F657" s="14" t="s">
        <v>63</v>
      </c>
      <c r="G657" s="14" t="s">
        <v>192</v>
      </c>
      <c r="H657" s="1">
        <v>42181</v>
      </c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  <c r="BM657" s="14"/>
      <c r="BN657" s="14"/>
      <c r="BO657" s="14"/>
      <c r="BP657" s="14"/>
      <c r="BQ657" s="14"/>
      <c r="BR657" s="14"/>
      <c r="BS657" s="14"/>
      <c r="BT657" s="14"/>
      <c r="BU657" s="14"/>
      <c r="BV657" s="14"/>
      <c r="BW657" s="14"/>
      <c r="BX657" s="14"/>
      <c r="BY657" s="14"/>
      <c r="BZ657" s="14"/>
      <c r="CA657" s="14"/>
      <c r="CB657" s="14"/>
      <c r="CC657" s="14"/>
      <c r="CD657" s="14"/>
      <c r="CE657" s="14"/>
      <c r="CF657" s="14"/>
      <c r="CG657" s="14"/>
      <c r="CH657" s="14"/>
      <c r="CI657" s="14"/>
      <c r="CJ657" s="14"/>
      <c r="CK657" s="14"/>
      <c r="CL657" s="14"/>
      <c r="CM657" s="14"/>
      <c r="CN657" s="14"/>
      <c r="CO657" s="14"/>
      <c r="CP657" s="14"/>
      <c r="CQ657" s="14"/>
      <c r="CR657" s="14"/>
      <c r="CS657" s="14"/>
      <c r="CT657" s="14"/>
      <c r="CU657" s="14"/>
      <c r="CV657" s="14"/>
      <c r="CW657" s="14"/>
      <c r="CX657" s="14"/>
      <c r="CY657" s="14"/>
      <c r="CZ657" s="14"/>
      <c r="DD657" s="14">
        <v>16</v>
      </c>
      <c r="DE657" s="14">
        <v>19</v>
      </c>
      <c r="DF657" s="27">
        <f t="shared" ca="1" si="10"/>
        <v>0</v>
      </c>
      <c r="DG657" s="14">
        <v>1</v>
      </c>
      <c r="DH657" s="14"/>
      <c r="DI657" s="14"/>
      <c r="DJ657" s="14"/>
      <c r="DK657" s="14"/>
      <c r="DL657" s="14"/>
      <c r="DM657" s="14"/>
      <c r="DN657" s="14"/>
      <c r="DO657" s="14"/>
      <c r="DP657" s="14"/>
      <c r="DQ657" s="14"/>
      <c r="DR657" s="14"/>
      <c r="DS657" s="14"/>
      <c r="DT657" s="14"/>
      <c r="DU657" s="14"/>
      <c r="DV657" s="14"/>
      <c r="DW657" s="14"/>
      <c r="DX657" s="14"/>
      <c r="DY657" s="14"/>
      <c r="DZ657" s="14"/>
      <c r="EA657" s="14"/>
    </row>
    <row r="658" spans="1:131" x14ac:dyDescent="0.25">
      <c r="A658" s="14" t="s">
        <v>64</v>
      </c>
      <c r="B658" s="14" t="s">
        <v>41</v>
      </c>
      <c r="C658" s="14" t="s">
        <v>63</v>
      </c>
      <c r="D658" s="14" t="s">
        <v>63</v>
      </c>
      <c r="E658" s="14" t="s">
        <v>63</v>
      </c>
      <c r="F658" s="14" t="s">
        <v>63</v>
      </c>
      <c r="G658" s="14" t="s">
        <v>192</v>
      </c>
      <c r="H658" s="1">
        <v>42185</v>
      </c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  <c r="BM658" s="14"/>
      <c r="BN658" s="14"/>
      <c r="BO658" s="14"/>
      <c r="BP658" s="14"/>
      <c r="BQ658" s="14"/>
      <c r="BR658" s="14"/>
      <c r="BS658" s="14"/>
      <c r="BT658" s="14"/>
      <c r="BU658" s="14"/>
      <c r="BV658" s="14"/>
      <c r="BW658" s="14"/>
      <c r="BX658" s="14"/>
      <c r="BY658" s="14"/>
      <c r="BZ658" s="14"/>
      <c r="CA658" s="14"/>
      <c r="CB658" s="14"/>
      <c r="CC658" s="14"/>
      <c r="CD658" s="14"/>
      <c r="CE658" s="14"/>
      <c r="CF658" s="14"/>
      <c r="CG658" s="14"/>
      <c r="CH658" s="14"/>
      <c r="CI658" s="14"/>
      <c r="CJ658" s="14"/>
      <c r="CK658" s="14"/>
      <c r="CL658" s="14"/>
      <c r="CM658" s="14"/>
      <c r="CN658" s="14"/>
      <c r="CO658" s="14"/>
      <c r="CP658" s="14"/>
      <c r="CQ658" s="14"/>
      <c r="CR658" s="14"/>
      <c r="CS658" s="14"/>
      <c r="CT658" s="14"/>
      <c r="CU658" s="14"/>
      <c r="CV658" s="14"/>
      <c r="CW658" s="14"/>
      <c r="CX658" s="14"/>
      <c r="CY658" s="14"/>
      <c r="CZ658" s="14"/>
      <c r="DD658" s="14">
        <v>16</v>
      </c>
      <c r="DE658" s="14">
        <v>19</v>
      </c>
      <c r="DF658" s="27">
        <f t="shared" ca="1" si="10"/>
        <v>0</v>
      </c>
      <c r="DG658" s="14">
        <v>1</v>
      </c>
      <c r="DH658" s="14"/>
      <c r="DI658" s="14"/>
      <c r="DJ658" s="14"/>
      <c r="DK658" s="14"/>
      <c r="DL658" s="14"/>
      <c r="DM658" s="14"/>
      <c r="DN658" s="14"/>
      <c r="DO658" s="14"/>
      <c r="DP658" s="14"/>
      <c r="DQ658" s="14"/>
      <c r="DR658" s="14"/>
      <c r="DS658" s="14"/>
      <c r="DT658" s="14"/>
      <c r="DU658" s="14"/>
      <c r="DV658" s="14"/>
      <c r="DW658" s="14"/>
      <c r="DX658" s="14"/>
      <c r="DY658" s="14"/>
      <c r="DZ658" s="14"/>
      <c r="EA658" s="14"/>
    </row>
    <row r="659" spans="1:131" x14ac:dyDescent="0.25">
      <c r="A659" s="14" t="s">
        <v>64</v>
      </c>
      <c r="B659" s="14" t="s">
        <v>41</v>
      </c>
      <c r="C659" s="14" t="s">
        <v>63</v>
      </c>
      <c r="D659" s="14" t="s">
        <v>63</v>
      </c>
      <c r="E659" s="14" t="s">
        <v>63</v>
      </c>
      <c r="F659" s="14" t="s">
        <v>63</v>
      </c>
      <c r="G659" s="14" t="s">
        <v>192</v>
      </c>
      <c r="H659" s="1">
        <v>42186</v>
      </c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  <c r="BM659" s="14"/>
      <c r="BN659" s="14"/>
      <c r="BO659" s="14"/>
      <c r="BP659" s="14"/>
      <c r="BQ659" s="14"/>
      <c r="BR659" s="14"/>
      <c r="BS659" s="14"/>
      <c r="BT659" s="14"/>
      <c r="BU659" s="14"/>
      <c r="BV659" s="14"/>
      <c r="BW659" s="14"/>
      <c r="BX659" s="14"/>
      <c r="BY659" s="14"/>
      <c r="BZ659" s="14"/>
      <c r="CA659" s="14"/>
      <c r="CB659" s="14"/>
      <c r="CC659" s="14"/>
      <c r="CD659" s="14"/>
      <c r="CE659" s="14"/>
      <c r="CF659" s="14"/>
      <c r="CG659" s="14"/>
      <c r="CH659" s="14"/>
      <c r="CI659" s="14"/>
      <c r="CJ659" s="14"/>
      <c r="CK659" s="14"/>
      <c r="CL659" s="14"/>
      <c r="CM659" s="14"/>
      <c r="CN659" s="14"/>
      <c r="CO659" s="14"/>
      <c r="CP659" s="14"/>
      <c r="CQ659" s="14"/>
      <c r="CR659" s="14"/>
      <c r="CS659" s="14"/>
      <c r="CT659" s="14"/>
      <c r="CU659" s="14"/>
      <c r="CV659" s="14"/>
      <c r="CW659" s="14"/>
      <c r="CX659" s="14"/>
      <c r="CY659" s="14"/>
      <c r="CZ659" s="14"/>
      <c r="DD659" s="14">
        <v>16</v>
      </c>
      <c r="DE659" s="14">
        <v>19</v>
      </c>
      <c r="DF659" s="27">
        <f t="shared" ca="1" si="10"/>
        <v>0</v>
      </c>
      <c r="DG659" s="14">
        <v>1</v>
      </c>
      <c r="DH659" s="14"/>
      <c r="DI659" s="14"/>
      <c r="DJ659" s="14"/>
      <c r="DK659" s="14"/>
      <c r="DL659" s="14"/>
      <c r="DM659" s="14"/>
      <c r="DN659" s="14"/>
      <c r="DO659" s="14"/>
      <c r="DP659" s="14"/>
      <c r="DQ659" s="14"/>
      <c r="DR659" s="14"/>
      <c r="DS659" s="14"/>
      <c r="DT659" s="14"/>
      <c r="DU659" s="14"/>
      <c r="DV659" s="14"/>
      <c r="DW659" s="14"/>
      <c r="DX659" s="14"/>
      <c r="DY659" s="14"/>
      <c r="DZ659" s="14"/>
      <c r="EA659" s="14"/>
    </row>
    <row r="660" spans="1:131" x14ac:dyDescent="0.25">
      <c r="A660" s="14" t="s">
        <v>64</v>
      </c>
      <c r="B660" s="14" t="s">
        <v>41</v>
      </c>
      <c r="C660" s="14" t="s">
        <v>63</v>
      </c>
      <c r="D660" s="14" t="s">
        <v>63</v>
      </c>
      <c r="E660" s="14" t="s">
        <v>63</v>
      </c>
      <c r="F660" s="14" t="s">
        <v>63</v>
      </c>
      <c r="G660" s="14" t="s">
        <v>192</v>
      </c>
      <c r="H660" s="1">
        <v>42201</v>
      </c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  <c r="BM660" s="14"/>
      <c r="BN660" s="14"/>
      <c r="BO660" s="14"/>
      <c r="BP660" s="14"/>
      <c r="BQ660" s="14"/>
      <c r="BR660" s="14"/>
      <c r="BS660" s="14"/>
      <c r="BT660" s="14"/>
      <c r="BU660" s="14"/>
      <c r="BV660" s="14"/>
      <c r="BW660" s="14"/>
      <c r="BX660" s="14"/>
      <c r="BY660" s="14"/>
      <c r="BZ660" s="14"/>
      <c r="CA660" s="14"/>
      <c r="CB660" s="14"/>
      <c r="CC660" s="14"/>
      <c r="CD660" s="14"/>
      <c r="CE660" s="14"/>
      <c r="CF660" s="14"/>
      <c r="CG660" s="14"/>
      <c r="CH660" s="14"/>
      <c r="CI660" s="14"/>
      <c r="CJ660" s="14"/>
      <c r="CK660" s="14"/>
      <c r="CL660" s="14"/>
      <c r="CM660" s="14"/>
      <c r="CN660" s="14"/>
      <c r="CO660" s="14"/>
      <c r="CP660" s="14"/>
      <c r="CQ660" s="14"/>
      <c r="CR660" s="14"/>
      <c r="CS660" s="14"/>
      <c r="CT660" s="14"/>
      <c r="CU660" s="14"/>
      <c r="CV660" s="14"/>
      <c r="CW660" s="14"/>
      <c r="CX660" s="14"/>
      <c r="CY660" s="14"/>
      <c r="CZ660" s="14"/>
      <c r="DD660" s="14">
        <v>17</v>
      </c>
      <c r="DE660" s="14">
        <v>19</v>
      </c>
      <c r="DF660" s="27">
        <f t="shared" ca="1" si="10"/>
        <v>0</v>
      </c>
      <c r="DG660" s="14">
        <v>1</v>
      </c>
      <c r="DH660" s="14"/>
      <c r="DI660" s="14"/>
      <c r="DJ660" s="14"/>
      <c r="DK660" s="14"/>
      <c r="DL660" s="14"/>
      <c r="DM660" s="14"/>
      <c r="DN660" s="14"/>
      <c r="DO660" s="14"/>
      <c r="DP660" s="14"/>
      <c r="DQ660" s="14"/>
      <c r="DR660" s="14"/>
      <c r="DS660" s="14"/>
      <c r="DT660" s="14"/>
      <c r="DU660" s="14"/>
      <c r="DV660" s="14"/>
      <c r="DW660" s="14"/>
      <c r="DX660" s="14"/>
      <c r="DY660" s="14"/>
      <c r="DZ660" s="14"/>
      <c r="EA660" s="14"/>
    </row>
    <row r="661" spans="1:131" x14ac:dyDescent="0.25">
      <c r="A661" s="14" t="s">
        <v>64</v>
      </c>
      <c r="B661" s="14" t="s">
        <v>41</v>
      </c>
      <c r="C661" s="14" t="s">
        <v>63</v>
      </c>
      <c r="D661" s="14" t="s">
        <v>63</v>
      </c>
      <c r="E661" s="14" t="s">
        <v>63</v>
      </c>
      <c r="F661" s="14" t="s">
        <v>63</v>
      </c>
      <c r="G661" s="14" t="s">
        <v>192</v>
      </c>
      <c r="H661" s="1">
        <v>42213</v>
      </c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  <c r="BM661" s="14"/>
      <c r="BN661" s="14"/>
      <c r="BO661" s="14"/>
      <c r="BP661" s="14"/>
      <c r="BQ661" s="14"/>
      <c r="BR661" s="14"/>
      <c r="BS661" s="14"/>
      <c r="BT661" s="14"/>
      <c r="BU661" s="14"/>
      <c r="BV661" s="14"/>
      <c r="BW661" s="14"/>
      <c r="BX661" s="14"/>
      <c r="BY661" s="14"/>
      <c r="BZ661" s="14"/>
      <c r="CA661" s="14"/>
      <c r="CB661" s="14"/>
      <c r="CC661" s="14"/>
      <c r="CD661" s="14"/>
      <c r="CE661" s="14"/>
      <c r="CF661" s="14"/>
      <c r="CG661" s="14"/>
      <c r="CH661" s="14"/>
      <c r="CI661" s="14"/>
      <c r="CJ661" s="14"/>
      <c r="CK661" s="14"/>
      <c r="CL661" s="14"/>
      <c r="CM661" s="14"/>
      <c r="CN661" s="14"/>
      <c r="CO661" s="14"/>
      <c r="CP661" s="14"/>
      <c r="CQ661" s="14"/>
      <c r="CR661" s="14"/>
      <c r="CS661" s="14"/>
      <c r="CT661" s="14"/>
      <c r="CU661" s="14"/>
      <c r="CV661" s="14"/>
      <c r="CW661" s="14"/>
      <c r="CX661" s="14"/>
      <c r="CY661" s="14"/>
      <c r="CZ661" s="14"/>
      <c r="DD661" s="14">
        <v>16</v>
      </c>
      <c r="DE661" s="14">
        <v>19</v>
      </c>
      <c r="DF661" s="27">
        <f t="shared" ca="1" si="10"/>
        <v>0</v>
      </c>
      <c r="DG661" s="14">
        <v>1</v>
      </c>
      <c r="DH661" s="14"/>
      <c r="DI661" s="14"/>
      <c r="DJ661" s="14"/>
      <c r="DK661" s="14"/>
      <c r="DL661" s="14"/>
      <c r="DM661" s="14"/>
      <c r="DN661" s="14"/>
      <c r="DO661" s="14"/>
      <c r="DP661" s="14"/>
      <c r="DQ661" s="14"/>
      <c r="DR661" s="14"/>
      <c r="DS661" s="14"/>
      <c r="DT661" s="14"/>
      <c r="DU661" s="14"/>
      <c r="DV661" s="14"/>
      <c r="DW661" s="14"/>
      <c r="DX661" s="14"/>
      <c r="DY661" s="14"/>
      <c r="DZ661" s="14"/>
      <c r="EA661" s="14"/>
    </row>
    <row r="662" spans="1:131" x14ac:dyDescent="0.25">
      <c r="A662" s="14" t="s">
        <v>64</v>
      </c>
      <c r="B662" s="14" t="s">
        <v>41</v>
      </c>
      <c r="C662" s="14" t="s">
        <v>63</v>
      </c>
      <c r="D662" s="14" t="s">
        <v>63</v>
      </c>
      <c r="E662" s="14" t="s">
        <v>63</v>
      </c>
      <c r="F662" s="14" t="s">
        <v>63</v>
      </c>
      <c r="G662" s="14" t="s">
        <v>192</v>
      </c>
      <c r="H662" s="1">
        <v>42214</v>
      </c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  <c r="BM662" s="14"/>
      <c r="BN662" s="14"/>
      <c r="BO662" s="14"/>
      <c r="BP662" s="14"/>
      <c r="BQ662" s="14"/>
      <c r="BR662" s="14"/>
      <c r="BS662" s="14"/>
      <c r="BT662" s="14"/>
      <c r="BU662" s="14"/>
      <c r="BV662" s="14"/>
      <c r="BW662" s="14"/>
      <c r="BX662" s="14"/>
      <c r="BY662" s="14"/>
      <c r="BZ662" s="14"/>
      <c r="CA662" s="14"/>
      <c r="CB662" s="14"/>
      <c r="CC662" s="14"/>
      <c r="CD662" s="14"/>
      <c r="CE662" s="14"/>
      <c r="CF662" s="14"/>
      <c r="CG662" s="14"/>
      <c r="CH662" s="14"/>
      <c r="CI662" s="14"/>
      <c r="CJ662" s="14"/>
      <c r="CK662" s="14"/>
      <c r="CL662" s="14"/>
      <c r="CM662" s="14"/>
      <c r="CN662" s="14"/>
      <c r="CO662" s="14"/>
      <c r="CP662" s="14"/>
      <c r="CQ662" s="14"/>
      <c r="CR662" s="14"/>
      <c r="CS662" s="14"/>
      <c r="CT662" s="14"/>
      <c r="CU662" s="14"/>
      <c r="CV662" s="14"/>
      <c r="CW662" s="14"/>
      <c r="CX662" s="14"/>
      <c r="CY662" s="14"/>
      <c r="CZ662" s="14"/>
      <c r="DD662" s="14">
        <v>16</v>
      </c>
      <c r="DE662" s="14">
        <v>19</v>
      </c>
      <c r="DF662" s="27">
        <f t="shared" ca="1" si="10"/>
        <v>0</v>
      </c>
      <c r="DG662" s="14">
        <v>1</v>
      </c>
      <c r="DH662" s="14"/>
      <c r="DI662" s="14"/>
      <c r="DJ662" s="14"/>
      <c r="DK662" s="14"/>
      <c r="DL662" s="14"/>
      <c r="DM662" s="14"/>
      <c r="DN662" s="14"/>
      <c r="DO662" s="14"/>
      <c r="DP662" s="14"/>
      <c r="DQ662" s="14"/>
      <c r="DR662" s="14"/>
      <c r="DS662" s="14"/>
      <c r="DT662" s="14"/>
      <c r="DU662" s="14"/>
      <c r="DV662" s="14"/>
      <c r="DW662" s="14"/>
      <c r="DX662" s="14"/>
      <c r="DY662" s="14"/>
      <c r="DZ662" s="14"/>
      <c r="EA662" s="14"/>
    </row>
    <row r="663" spans="1:131" x14ac:dyDescent="0.25">
      <c r="A663" s="14" t="s">
        <v>64</v>
      </c>
      <c r="B663" s="14" t="s">
        <v>41</v>
      </c>
      <c r="C663" s="14" t="s">
        <v>63</v>
      </c>
      <c r="D663" s="14" t="s">
        <v>63</v>
      </c>
      <c r="E663" s="14" t="s">
        <v>63</v>
      </c>
      <c r="F663" s="14" t="s">
        <v>63</v>
      </c>
      <c r="G663" s="14" t="s">
        <v>192</v>
      </c>
      <c r="H663" s="1">
        <v>42215</v>
      </c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  <c r="BM663" s="14"/>
      <c r="BN663" s="14"/>
      <c r="BO663" s="14"/>
      <c r="BP663" s="14"/>
      <c r="BQ663" s="14"/>
      <c r="BR663" s="14"/>
      <c r="BS663" s="14"/>
      <c r="BT663" s="14"/>
      <c r="BU663" s="14"/>
      <c r="BV663" s="14"/>
      <c r="BW663" s="14"/>
      <c r="BX663" s="14"/>
      <c r="BY663" s="14"/>
      <c r="BZ663" s="14"/>
      <c r="CA663" s="14"/>
      <c r="CB663" s="14"/>
      <c r="CC663" s="14"/>
      <c r="CD663" s="14"/>
      <c r="CE663" s="14"/>
      <c r="CF663" s="14"/>
      <c r="CG663" s="14"/>
      <c r="CH663" s="14"/>
      <c r="CI663" s="14"/>
      <c r="CJ663" s="14"/>
      <c r="CK663" s="14"/>
      <c r="CL663" s="14"/>
      <c r="CM663" s="14"/>
      <c r="CN663" s="14"/>
      <c r="CO663" s="14"/>
      <c r="CP663" s="14"/>
      <c r="CQ663" s="14"/>
      <c r="CR663" s="14"/>
      <c r="CS663" s="14"/>
      <c r="CT663" s="14"/>
      <c r="CU663" s="14"/>
      <c r="CV663" s="14"/>
      <c r="CW663" s="14"/>
      <c r="CX663" s="14"/>
      <c r="CY663" s="14"/>
      <c r="CZ663" s="14"/>
      <c r="DD663" s="14">
        <v>16</v>
      </c>
      <c r="DE663" s="14">
        <v>19</v>
      </c>
      <c r="DF663" s="27">
        <f t="shared" ca="1" si="10"/>
        <v>0</v>
      </c>
      <c r="DG663" s="14">
        <v>1</v>
      </c>
      <c r="DH663" s="14"/>
      <c r="DI663" s="14"/>
      <c r="DJ663" s="14"/>
      <c r="DK663" s="14"/>
      <c r="DL663" s="14"/>
      <c r="DM663" s="14"/>
      <c r="DN663" s="14"/>
      <c r="DO663" s="14"/>
      <c r="DP663" s="14"/>
      <c r="DQ663" s="14"/>
      <c r="DR663" s="14"/>
      <c r="DS663" s="14"/>
      <c r="DT663" s="14"/>
      <c r="DU663" s="14"/>
      <c r="DV663" s="14"/>
      <c r="DW663" s="14"/>
      <c r="DX663" s="14"/>
      <c r="DY663" s="14"/>
      <c r="DZ663" s="14"/>
      <c r="EA663" s="14"/>
    </row>
    <row r="664" spans="1:131" x14ac:dyDescent="0.25">
      <c r="A664" s="14" t="s">
        <v>64</v>
      </c>
      <c r="B664" s="14" t="s">
        <v>41</v>
      </c>
      <c r="C664" s="14" t="s">
        <v>63</v>
      </c>
      <c r="D664" s="14" t="s">
        <v>63</v>
      </c>
      <c r="E664" s="14" t="s">
        <v>63</v>
      </c>
      <c r="F664" s="14" t="s">
        <v>63</v>
      </c>
      <c r="G664" s="14" t="s">
        <v>192</v>
      </c>
      <c r="H664" s="1">
        <v>42233</v>
      </c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  <c r="BM664" s="14"/>
      <c r="BN664" s="14"/>
      <c r="BO664" s="14"/>
      <c r="BP664" s="14"/>
      <c r="BQ664" s="14"/>
      <c r="BR664" s="14"/>
      <c r="BS664" s="14"/>
      <c r="BT664" s="14"/>
      <c r="BU664" s="14"/>
      <c r="BV664" s="14"/>
      <c r="BW664" s="14"/>
      <c r="BX664" s="14"/>
      <c r="BY664" s="14"/>
      <c r="BZ664" s="14"/>
      <c r="CA664" s="14"/>
      <c r="CB664" s="14"/>
      <c r="CC664" s="14"/>
      <c r="CD664" s="14"/>
      <c r="CE664" s="14"/>
      <c r="CF664" s="14"/>
      <c r="CG664" s="14"/>
      <c r="CH664" s="14"/>
      <c r="CI664" s="14"/>
      <c r="CJ664" s="14"/>
      <c r="CK664" s="14"/>
      <c r="CL664" s="14"/>
      <c r="CM664" s="14"/>
      <c r="CN664" s="14"/>
      <c r="CO664" s="14"/>
      <c r="CP664" s="14"/>
      <c r="CQ664" s="14"/>
      <c r="CR664" s="14"/>
      <c r="CS664" s="14"/>
      <c r="CT664" s="14"/>
      <c r="CU664" s="14"/>
      <c r="CV664" s="14"/>
      <c r="CW664" s="14"/>
      <c r="CX664" s="14"/>
      <c r="CY664" s="14"/>
      <c r="CZ664" s="14"/>
      <c r="DD664" s="14">
        <v>16</v>
      </c>
      <c r="DE664" s="14">
        <v>19</v>
      </c>
      <c r="DF664" s="27">
        <f t="shared" ca="1" si="10"/>
        <v>0</v>
      </c>
      <c r="DG664" s="14">
        <v>1</v>
      </c>
      <c r="DH664" s="14"/>
      <c r="DI664" s="14"/>
      <c r="DJ664" s="14"/>
      <c r="DK664" s="14"/>
      <c r="DL664" s="14"/>
      <c r="DM664" s="14"/>
      <c r="DN664" s="14"/>
      <c r="DO664" s="14"/>
      <c r="DP664" s="14"/>
      <c r="DQ664" s="14"/>
      <c r="DR664" s="14"/>
      <c r="DS664" s="14"/>
      <c r="DT664" s="14"/>
      <c r="DU664" s="14"/>
      <c r="DV664" s="14"/>
      <c r="DW664" s="14"/>
      <c r="DX664" s="14"/>
      <c r="DY664" s="14"/>
      <c r="DZ664" s="14"/>
      <c r="EA664" s="14"/>
    </row>
    <row r="665" spans="1:131" x14ac:dyDescent="0.25">
      <c r="A665" s="14" t="s">
        <v>64</v>
      </c>
      <c r="B665" s="14" t="s">
        <v>41</v>
      </c>
      <c r="C665" s="14" t="s">
        <v>63</v>
      </c>
      <c r="D665" s="14" t="s">
        <v>63</v>
      </c>
      <c r="E665" s="14" t="s">
        <v>63</v>
      </c>
      <c r="F665" s="14" t="s">
        <v>63</v>
      </c>
      <c r="G665" s="14" t="s">
        <v>192</v>
      </c>
      <c r="H665" s="1">
        <v>42234</v>
      </c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  <c r="BM665" s="14"/>
      <c r="BN665" s="14"/>
      <c r="BO665" s="14"/>
      <c r="BP665" s="14"/>
      <c r="BQ665" s="14"/>
      <c r="BR665" s="14"/>
      <c r="BS665" s="14"/>
      <c r="BT665" s="14"/>
      <c r="BU665" s="14"/>
      <c r="BV665" s="14"/>
      <c r="BW665" s="14"/>
      <c r="BX665" s="14"/>
      <c r="BY665" s="14"/>
      <c r="BZ665" s="14"/>
      <c r="CA665" s="14"/>
      <c r="CB665" s="14"/>
      <c r="CC665" s="14"/>
      <c r="CD665" s="14"/>
      <c r="CE665" s="14"/>
      <c r="CF665" s="14"/>
      <c r="CG665" s="14"/>
      <c r="CH665" s="14"/>
      <c r="CI665" s="14"/>
      <c r="CJ665" s="14"/>
      <c r="CK665" s="14"/>
      <c r="CL665" s="14"/>
      <c r="CM665" s="14"/>
      <c r="CN665" s="14"/>
      <c r="CO665" s="14"/>
      <c r="CP665" s="14"/>
      <c r="CQ665" s="14"/>
      <c r="CR665" s="14"/>
      <c r="CS665" s="14"/>
      <c r="CT665" s="14"/>
      <c r="CU665" s="14"/>
      <c r="CV665" s="14"/>
      <c r="CW665" s="14"/>
      <c r="CX665" s="14"/>
      <c r="CY665" s="14"/>
      <c r="CZ665" s="14"/>
      <c r="DD665" s="14">
        <v>16</v>
      </c>
      <c r="DE665" s="14">
        <v>19</v>
      </c>
      <c r="DF665" s="27">
        <f t="shared" ca="1" si="10"/>
        <v>0</v>
      </c>
      <c r="DG665" s="14">
        <v>1</v>
      </c>
      <c r="DH665" s="14"/>
      <c r="DI665" s="14"/>
      <c r="DJ665" s="14"/>
      <c r="DK665" s="14"/>
      <c r="DL665" s="14"/>
      <c r="DM665" s="14"/>
      <c r="DN665" s="14"/>
      <c r="DO665" s="14"/>
      <c r="DP665" s="14"/>
      <c r="DQ665" s="14"/>
      <c r="DR665" s="14"/>
      <c r="DS665" s="14"/>
      <c r="DT665" s="14"/>
      <c r="DU665" s="14"/>
      <c r="DV665" s="14"/>
      <c r="DW665" s="14"/>
      <c r="DX665" s="14"/>
      <c r="DY665" s="14"/>
      <c r="DZ665" s="14"/>
      <c r="EA665" s="14"/>
    </row>
    <row r="666" spans="1:131" x14ac:dyDescent="0.25">
      <c r="A666" s="14" t="s">
        <v>64</v>
      </c>
      <c r="B666" s="14" t="s">
        <v>41</v>
      </c>
      <c r="C666" s="14" t="s">
        <v>63</v>
      </c>
      <c r="D666" s="14" t="s">
        <v>63</v>
      </c>
      <c r="E666" s="14" t="s">
        <v>63</v>
      </c>
      <c r="F666" s="14" t="s">
        <v>63</v>
      </c>
      <c r="G666" s="14" t="s">
        <v>192</v>
      </c>
      <c r="H666" s="1">
        <v>42242</v>
      </c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  <c r="BM666" s="14"/>
      <c r="BN666" s="14"/>
      <c r="BO666" s="14"/>
      <c r="BP666" s="14"/>
      <c r="BQ666" s="14"/>
      <c r="BR666" s="14"/>
      <c r="BS666" s="14"/>
      <c r="BT666" s="14"/>
      <c r="BU666" s="14"/>
      <c r="BV666" s="14"/>
      <c r="BW666" s="14"/>
      <c r="BX666" s="14"/>
      <c r="BY666" s="14"/>
      <c r="BZ666" s="14"/>
      <c r="CA666" s="14"/>
      <c r="CB666" s="14"/>
      <c r="CC666" s="14"/>
      <c r="CD666" s="14"/>
      <c r="CE666" s="14"/>
      <c r="CF666" s="14"/>
      <c r="CG666" s="14"/>
      <c r="CH666" s="14"/>
      <c r="CI666" s="14"/>
      <c r="CJ666" s="14"/>
      <c r="CK666" s="14"/>
      <c r="CL666" s="14"/>
      <c r="CM666" s="14"/>
      <c r="CN666" s="14"/>
      <c r="CO666" s="14"/>
      <c r="CP666" s="14"/>
      <c r="CQ666" s="14"/>
      <c r="CR666" s="14"/>
      <c r="CS666" s="14"/>
      <c r="CT666" s="14"/>
      <c r="CU666" s="14"/>
      <c r="CV666" s="14"/>
      <c r="CW666" s="14"/>
      <c r="CX666" s="14"/>
      <c r="CY666" s="14"/>
      <c r="CZ666" s="14"/>
      <c r="DD666" s="14">
        <v>16</v>
      </c>
      <c r="DE666" s="14">
        <v>19</v>
      </c>
      <c r="DF666" s="27">
        <f t="shared" ca="1" si="10"/>
        <v>0</v>
      </c>
      <c r="DG666" s="14">
        <v>1</v>
      </c>
      <c r="DH666" s="14"/>
      <c r="DI666" s="14"/>
      <c r="DJ666" s="14"/>
      <c r="DK666" s="14"/>
      <c r="DL666" s="14"/>
      <c r="DM666" s="14"/>
      <c r="DN666" s="14"/>
      <c r="DO666" s="14"/>
      <c r="DP666" s="14"/>
      <c r="DQ666" s="14"/>
      <c r="DR666" s="14"/>
      <c r="DS666" s="14"/>
      <c r="DT666" s="14"/>
      <c r="DU666" s="14"/>
      <c r="DV666" s="14"/>
      <c r="DW666" s="14"/>
      <c r="DX666" s="14"/>
      <c r="DY666" s="14"/>
      <c r="DZ666" s="14"/>
      <c r="EA666" s="14"/>
    </row>
    <row r="667" spans="1:131" x14ac:dyDescent="0.25">
      <c r="A667" s="14" t="s">
        <v>64</v>
      </c>
      <c r="B667" s="14" t="s">
        <v>41</v>
      </c>
      <c r="C667" s="14" t="s">
        <v>63</v>
      </c>
      <c r="D667" s="14" t="s">
        <v>63</v>
      </c>
      <c r="E667" s="14" t="s">
        <v>63</v>
      </c>
      <c r="F667" s="14" t="s">
        <v>63</v>
      </c>
      <c r="G667" s="14" t="s">
        <v>192</v>
      </c>
      <c r="H667" s="1">
        <v>42243</v>
      </c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  <c r="BM667" s="14"/>
      <c r="BN667" s="14"/>
      <c r="BO667" s="14"/>
      <c r="BP667" s="14"/>
      <c r="BQ667" s="14"/>
      <c r="BR667" s="14"/>
      <c r="BS667" s="14"/>
      <c r="BT667" s="14"/>
      <c r="BU667" s="14"/>
      <c r="BV667" s="14"/>
      <c r="BW667" s="14"/>
      <c r="BX667" s="14"/>
      <c r="BY667" s="14"/>
      <c r="BZ667" s="14"/>
      <c r="CA667" s="14"/>
      <c r="CB667" s="14"/>
      <c r="CC667" s="14"/>
      <c r="CD667" s="14"/>
      <c r="CE667" s="14"/>
      <c r="CF667" s="14"/>
      <c r="CG667" s="14"/>
      <c r="CH667" s="14"/>
      <c r="CI667" s="14"/>
      <c r="CJ667" s="14"/>
      <c r="CK667" s="14"/>
      <c r="CL667" s="14"/>
      <c r="CM667" s="14"/>
      <c r="CN667" s="14"/>
      <c r="CO667" s="14"/>
      <c r="CP667" s="14"/>
      <c r="CQ667" s="14"/>
      <c r="CR667" s="14"/>
      <c r="CS667" s="14"/>
      <c r="CT667" s="14"/>
      <c r="CU667" s="14"/>
      <c r="CV667" s="14"/>
      <c r="CW667" s="14"/>
      <c r="CX667" s="14"/>
      <c r="CY667" s="14"/>
      <c r="CZ667" s="14"/>
      <c r="DD667" s="14">
        <v>16</v>
      </c>
      <c r="DE667" s="14">
        <v>19</v>
      </c>
      <c r="DF667" s="27">
        <f t="shared" ca="1" si="10"/>
        <v>0</v>
      </c>
      <c r="DG667" s="14">
        <v>1</v>
      </c>
      <c r="DH667" s="14"/>
      <c r="DI667" s="14"/>
      <c r="DJ667" s="14"/>
      <c r="DK667" s="14"/>
      <c r="DL667" s="14"/>
      <c r="DM667" s="14"/>
      <c r="DN667" s="14"/>
      <c r="DO667" s="14"/>
      <c r="DP667" s="14"/>
      <c r="DQ667" s="14"/>
      <c r="DR667" s="14"/>
      <c r="DS667" s="14"/>
      <c r="DT667" s="14"/>
      <c r="DU667" s="14"/>
      <c r="DV667" s="14"/>
      <c r="DW667" s="14"/>
      <c r="DX667" s="14"/>
      <c r="DY667" s="14"/>
      <c r="DZ667" s="14"/>
      <c r="EA667" s="14"/>
    </row>
    <row r="668" spans="1:131" x14ac:dyDescent="0.25">
      <c r="A668" s="14" t="s">
        <v>64</v>
      </c>
      <c r="B668" s="14" t="s">
        <v>41</v>
      </c>
      <c r="C668" s="14" t="s">
        <v>63</v>
      </c>
      <c r="D668" s="14" t="s">
        <v>63</v>
      </c>
      <c r="E668" s="14" t="s">
        <v>63</v>
      </c>
      <c r="F668" s="14" t="s">
        <v>63</v>
      </c>
      <c r="G668" s="14" t="s">
        <v>192</v>
      </c>
      <c r="H668" s="1">
        <v>42256</v>
      </c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  <c r="BM668" s="14"/>
      <c r="BN668" s="14"/>
      <c r="BO668" s="14"/>
      <c r="BP668" s="14"/>
      <c r="BQ668" s="14"/>
      <c r="BR668" s="14"/>
      <c r="BS668" s="14"/>
      <c r="BT668" s="14"/>
      <c r="BU668" s="14"/>
      <c r="BV668" s="14"/>
      <c r="BW668" s="14"/>
      <c r="BX668" s="14"/>
      <c r="BY668" s="14"/>
      <c r="BZ668" s="14"/>
      <c r="CA668" s="14"/>
      <c r="CB668" s="14"/>
      <c r="CC668" s="14"/>
      <c r="CD668" s="14"/>
      <c r="CE668" s="14"/>
      <c r="CF668" s="14"/>
      <c r="CG668" s="14"/>
      <c r="CH668" s="14"/>
      <c r="CI668" s="14"/>
      <c r="CJ668" s="14"/>
      <c r="CK668" s="14"/>
      <c r="CL668" s="14"/>
      <c r="CM668" s="14"/>
      <c r="CN668" s="14"/>
      <c r="CO668" s="14"/>
      <c r="CP668" s="14"/>
      <c r="CQ668" s="14"/>
      <c r="CR668" s="14"/>
      <c r="CS668" s="14"/>
      <c r="CT668" s="14"/>
      <c r="CU668" s="14"/>
      <c r="CV668" s="14"/>
      <c r="CW668" s="14"/>
      <c r="CX668" s="14"/>
      <c r="CY668" s="14"/>
      <c r="CZ668" s="14"/>
      <c r="DD668" s="14">
        <v>16</v>
      </c>
      <c r="DE668" s="14">
        <v>19</v>
      </c>
      <c r="DF668" s="27">
        <f t="shared" ca="1" si="10"/>
        <v>0</v>
      </c>
      <c r="DG668" s="14">
        <v>1</v>
      </c>
      <c r="DH668" s="14"/>
      <c r="DI668" s="14"/>
      <c r="DJ668" s="14"/>
      <c r="DK668" s="14"/>
      <c r="DL668" s="14"/>
      <c r="DM668" s="14"/>
      <c r="DN668" s="14"/>
      <c r="DO668" s="14"/>
      <c r="DP668" s="14"/>
      <c r="DQ668" s="14"/>
      <c r="DR668" s="14"/>
      <c r="DS668" s="14"/>
      <c r="DT668" s="14"/>
      <c r="DU668" s="14"/>
      <c r="DV668" s="14"/>
      <c r="DW668" s="14"/>
      <c r="DX668" s="14"/>
      <c r="DY668" s="14"/>
      <c r="DZ668" s="14"/>
      <c r="EA668" s="14"/>
    </row>
    <row r="669" spans="1:131" x14ac:dyDescent="0.25">
      <c r="A669" s="14" t="s">
        <v>64</v>
      </c>
      <c r="B669" s="14" t="s">
        <v>41</v>
      </c>
      <c r="C669" s="14" t="s">
        <v>63</v>
      </c>
      <c r="D669" s="14" t="s">
        <v>63</v>
      </c>
      <c r="E669" s="14" t="s">
        <v>63</v>
      </c>
      <c r="F669" s="14" t="s">
        <v>63</v>
      </c>
      <c r="G669" s="14" t="s">
        <v>192</v>
      </c>
      <c r="H669" s="1">
        <v>42257</v>
      </c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  <c r="BM669" s="14"/>
      <c r="BN669" s="14"/>
      <c r="BO669" s="14"/>
      <c r="BP669" s="14"/>
      <c r="BQ669" s="14"/>
      <c r="BR669" s="14"/>
      <c r="BS669" s="14"/>
      <c r="BT669" s="14"/>
      <c r="BU669" s="14"/>
      <c r="BV669" s="14"/>
      <c r="BW669" s="14"/>
      <c r="BX669" s="14"/>
      <c r="BY669" s="14"/>
      <c r="BZ669" s="14"/>
      <c r="CA669" s="14"/>
      <c r="CB669" s="14"/>
      <c r="CC669" s="14"/>
      <c r="CD669" s="14"/>
      <c r="CE669" s="14"/>
      <c r="CF669" s="14"/>
      <c r="CG669" s="14"/>
      <c r="CH669" s="14"/>
      <c r="CI669" s="14"/>
      <c r="CJ669" s="14"/>
      <c r="CK669" s="14"/>
      <c r="CL669" s="14"/>
      <c r="CM669" s="14"/>
      <c r="CN669" s="14"/>
      <c r="CO669" s="14"/>
      <c r="CP669" s="14"/>
      <c r="CQ669" s="14"/>
      <c r="CR669" s="14"/>
      <c r="CS669" s="14"/>
      <c r="CT669" s="14"/>
      <c r="CU669" s="14"/>
      <c r="CV669" s="14"/>
      <c r="CW669" s="14"/>
      <c r="CX669" s="14"/>
      <c r="CY669" s="14"/>
      <c r="CZ669" s="14"/>
      <c r="DD669" s="14">
        <v>16</v>
      </c>
      <c r="DE669" s="14">
        <v>19</v>
      </c>
      <c r="DF669" s="27">
        <f t="shared" ca="1" si="10"/>
        <v>0</v>
      </c>
      <c r="DG669" s="14">
        <v>1</v>
      </c>
      <c r="DH669" s="14"/>
      <c r="DI669" s="14"/>
      <c r="DJ669" s="14"/>
      <c r="DK669" s="14"/>
      <c r="DL669" s="14"/>
      <c r="DM669" s="14"/>
      <c r="DN669" s="14"/>
      <c r="DO669" s="14"/>
      <c r="DP669" s="14"/>
      <c r="DQ669" s="14"/>
      <c r="DR669" s="14"/>
      <c r="DS669" s="14"/>
      <c r="DT669" s="14"/>
      <c r="DU669" s="14"/>
      <c r="DV669" s="14"/>
      <c r="DW669" s="14"/>
      <c r="DX669" s="14"/>
      <c r="DY669" s="14"/>
      <c r="DZ669" s="14"/>
      <c r="EA669" s="14"/>
    </row>
    <row r="670" spans="1:131" x14ac:dyDescent="0.25">
      <c r="A670" s="14" t="s">
        <v>64</v>
      </c>
      <c r="B670" s="14" t="s">
        <v>41</v>
      </c>
      <c r="C670" s="14" t="s">
        <v>63</v>
      </c>
      <c r="D670" s="14" t="s">
        <v>63</v>
      </c>
      <c r="E670" s="14" t="s">
        <v>63</v>
      </c>
      <c r="F670" s="14" t="s">
        <v>63</v>
      </c>
      <c r="G670" s="14" t="s">
        <v>192</v>
      </c>
      <c r="H670" s="1">
        <v>42258</v>
      </c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  <c r="BM670" s="14"/>
      <c r="BN670" s="14"/>
      <c r="BO670" s="14"/>
      <c r="BP670" s="14"/>
      <c r="BQ670" s="14"/>
      <c r="BR670" s="14"/>
      <c r="BS670" s="14"/>
      <c r="BT670" s="14"/>
      <c r="BU670" s="14"/>
      <c r="BV670" s="14"/>
      <c r="BW670" s="14"/>
      <c r="BX670" s="14"/>
      <c r="BY670" s="14"/>
      <c r="BZ670" s="14"/>
      <c r="CA670" s="14"/>
      <c r="CB670" s="14"/>
      <c r="CC670" s="14"/>
      <c r="CD670" s="14"/>
      <c r="CE670" s="14"/>
      <c r="CF670" s="14"/>
      <c r="CG670" s="14"/>
      <c r="CH670" s="14"/>
      <c r="CI670" s="14"/>
      <c r="CJ670" s="14"/>
      <c r="CK670" s="14"/>
      <c r="CL670" s="14"/>
      <c r="CM670" s="14"/>
      <c r="CN670" s="14"/>
      <c r="CO670" s="14"/>
      <c r="CP670" s="14"/>
      <c r="CQ670" s="14"/>
      <c r="CR670" s="14"/>
      <c r="CS670" s="14"/>
      <c r="CT670" s="14"/>
      <c r="CU670" s="14"/>
      <c r="CV670" s="14"/>
      <c r="CW670" s="14"/>
      <c r="CX670" s="14"/>
      <c r="CY670" s="14"/>
      <c r="CZ670" s="14"/>
      <c r="DD670" s="14">
        <v>16</v>
      </c>
      <c r="DE670" s="14">
        <v>19</v>
      </c>
      <c r="DF670" s="27">
        <f t="shared" ca="1" si="10"/>
        <v>0</v>
      </c>
      <c r="DG670" s="14">
        <v>1</v>
      </c>
      <c r="DH670" s="14"/>
      <c r="DI670" s="14"/>
      <c r="DJ670" s="14"/>
      <c r="DK670" s="14"/>
      <c r="DL670" s="14"/>
      <c r="DM670" s="14"/>
      <c r="DN670" s="14"/>
      <c r="DO670" s="14"/>
      <c r="DP670" s="14"/>
      <c r="DQ670" s="14"/>
      <c r="DR670" s="14"/>
      <c r="DS670" s="14"/>
      <c r="DT670" s="14"/>
      <c r="DU670" s="14"/>
      <c r="DV670" s="14"/>
      <c r="DW670" s="14"/>
      <c r="DX670" s="14"/>
      <c r="DY670" s="14"/>
      <c r="DZ670" s="14"/>
      <c r="EA670" s="14"/>
    </row>
    <row r="671" spans="1:131" x14ac:dyDescent="0.25">
      <c r="A671" s="14" t="s">
        <v>64</v>
      </c>
      <c r="B671" s="14" t="s">
        <v>41</v>
      </c>
      <c r="C671" s="14" t="s">
        <v>63</v>
      </c>
      <c r="D671" s="14" t="s">
        <v>63</v>
      </c>
      <c r="E671" s="14" t="s">
        <v>63</v>
      </c>
      <c r="F671" s="14" t="s">
        <v>63</v>
      </c>
      <c r="G671" s="14" t="s">
        <v>192</v>
      </c>
      <c r="H671" s="1" t="s">
        <v>181</v>
      </c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  <c r="BM671" s="14"/>
      <c r="BN671" s="14"/>
      <c r="BO671" s="14"/>
      <c r="BP671" s="14"/>
      <c r="BQ671" s="14"/>
      <c r="BR671" s="14"/>
      <c r="BS671" s="14"/>
      <c r="BT671" s="14"/>
      <c r="BU671" s="14"/>
      <c r="BV671" s="14"/>
      <c r="BW671" s="14"/>
      <c r="BX671" s="14"/>
      <c r="BY671" s="14"/>
      <c r="BZ671" s="14"/>
      <c r="CA671" s="14"/>
      <c r="CB671" s="14"/>
      <c r="CC671" s="14"/>
      <c r="CD671" s="14"/>
      <c r="CE671" s="14"/>
      <c r="CF671" s="14"/>
      <c r="CG671" s="14"/>
      <c r="CH671" s="14"/>
      <c r="CI671" s="14"/>
      <c r="CJ671" s="14"/>
      <c r="CK671" s="14"/>
      <c r="CL671" s="14"/>
      <c r="CM671" s="14"/>
      <c r="CN671" s="14"/>
      <c r="CO671" s="14"/>
      <c r="CP671" s="14"/>
      <c r="CQ671" s="14"/>
      <c r="CR671" s="14"/>
      <c r="CS671" s="14"/>
      <c r="CT671" s="14"/>
      <c r="CU671" s="14"/>
      <c r="CV671" s="14"/>
      <c r="CW671" s="14"/>
      <c r="CX671" s="14"/>
      <c r="CY671" s="14"/>
      <c r="CZ671" s="14"/>
      <c r="DD671" s="14">
        <v>16</v>
      </c>
      <c r="DE671" s="14">
        <v>19</v>
      </c>
      <c r="DF671" s="27">
        <f t="shared" ca="1" si="10"/>
        <v>0</v>
      </c>
      <c r="DG671" s="14">
        <v>1</v>
      </c>
      <c r="DH671" s="14"/>
      <c r="DI671" s="14"/>
      <c r="DJ671" s="14"/>
      <c r="DK671" s="14"/>
      <c r="DL671" s="14"/>
      <c r="DM671" s="14"/>
      <c r="DN671" s="14"/>
      <c r="DO671" s="14"/>
      <c r="DP671" s="14"/>
      <c r="DQ671" s="14"/>
      <c r="DR671" s="14"/>
      <c r="DS671" s="14"/>
      <c r="DT671" s="14"/>
      <c r="DU671" s="14"/>
      <c r="DV671" s="14"/>
      <c r="DW671" s="14"/>
      <c r="DX671" s="14"/>
      <c r="DY671" s="14"/>
      <c r="DZ671" s="14"/>
      <c r="EA671" s="14"/>
    </row>
    <row r="672" spans="1:131" x14ac:dyDescent="0.25">
      <c r="A672" s="14" t="s">
        <v>64</v>
      </c>
      <c r="B672" s="14" t="s">
        <v>29</v>
      </c>
      <c r="C672" s="14" t="s">
        <v>63</v>
      </c>
      <c r="D672" s="14" t="s">
        <v>63</v>
      </c>
      <c r="E672" s="14" t="s">
        <v>63</v>
      </c>
      <c r="F672" s="14" t="s">
        <v>63</v>
      </c>
      <c r="G672" s="14" t="s">
        <v>191</v>
      </c>
      <c r="H672" s="1">
        <v>42167</v>
      </c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  <c r="BM672" s="14"/>
      <c r="BN672" s="14"/>
      <c r="BO672" s="14"/>
      <c r="BP672" s="14"/>
      <c r="BQ672" s="14"/>
      <c r="BR672" s="14"/>
      <c r="BS672" s="14"/>
      <c r="BT672" s="14"/>
      <c r="BU672" s="14"/>
      <c r="BV672" s="14"/>
      <c r="BW672" s="14"/>
      <c r="BX672" s="14"/>
      <c r="BY672" s="14"/>
      <c r="BZ672" s="14"/>
      <c r="CA672" s="14"/>
      <c r="CB672" s="14"/>
      <c r="CC672" s="14"/>
      <c r="CD672" s="14"/>
      <c r="CE672" s="14"/>
      <c r="CF672" s="14"/>
      <c r="CG672" s="14"/>
      <c r="CH672" s="14"/>
      <c r="CI672" s="14"/>
      <c r="CJ672" s="14"/>
      <c r="CK672" s="14"/>
      <c r="CL672" s="14"/>
      <c r="CM672" s="14"/>
      <c r="CN672" s="14"/>
      <c r="CO672" s="14"/>
      <c r="CP672" s="14"/>
      <c r="CQ672" s="14"/>
      <c r="CR672" s="14"/>
      <c r="CS672" s="14"/>
      <c r="CT672" s="14"/>
      <c r="CU672" s="14"/>
      <c r="CV672" s="14"/>
      <c r="CW672" s="14"/>
      <c r="CX672" s="14"/>
      <c r="CY672" s="14"/>
      <c r="CZ672" s="14"/>
      <c r="DD672" s="14">
        <v>16</v>
      </c>
      <c r="DE672" s="14">
        <v>19</v>
      </c>
      <c r="DF672" s="27">
        <f t="shared" ca="1" si="10"/>
        <v>0</v>
      </c>
      <c r="DG672" s="14">
        <v>1</v>
      </c>
      <c r="DH672" s="14"/>
      <c r="DI672" s="14"/>
      <c r="DJ672" s="14"/>
      <c r="DK672" s="14"/>
      <c r="DL672" s="14"/>
      <c r="DM672" s="14"/>
      <c r="DN672" s="14"/>
      <c r="DO672" s="14"/>
      <c r="DP672" s="14"/>
      <c r="DQ672" s="14"/>
      <c r="DR672" s="14"/>
      <c r="DS672" s="14"/>
      <c r="DT672" s="14"/>
      <c r="DU672" s="14"/>
      <c r="DV672" s="14"/>
      <c r="DW672" s="14"/>
      <c r="DX672" s="14"/>
      <c r="DY672" s="14"/>
      <c r="DZ672" s="14"/>
      <c r="EA672" s="14"/>
    </row>
    <row r="673" spans="1:131" x14ac:dyDescent="0.25">
      <c r="A673" s="14" t="s">
        <v>64</v>
      </c>
      <c r="B673" s="14" t="s">
        <v>29</v>
      </c>
      <c r="C673" s="14" t="s">
        <v>63</v>
      </c>
      <c r="D673" s="14" t="s">
        <v>63</v>
      </c>
      <c r="E673" s="14" t="s">
        <v>63</v>
      </c>
      <c r="F673" s="14" t="s">
        <v>63</v>
      </c>
      <c r="G673" s="14" t="s">
        <v>191</v>
      </c>
      <c r="H673" s="1">
        <v>42180</v>
      </c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  <c r="BM673" s="14"/>
      <c r="BN673" s="14"/>
      <c r="BO673" s="14"/>
      <c r="BP673" s="14"/>
      <c r="BQ673" s="14"/>
      <c r="BR673" s="14"/>
      <c r="BS673" s="14"/>
      <c r="BT673" s="14"/>
      <c r="BU673" s="14"/>
      <c r="BV673" s="14"/>
      <c r="BW673" s="14"/>
      <c r="BX673" s="14"/>
      <c r="BY673" s="14"/>
      <c r="BZ673" s="14"/>
      <c r="CA673" s="14"/>
      <c r="CB673" s="14"/>
      <c r="CC673" s="14"/>
      <c r="CD673" s="14"/>
      <c r="CE673" s="14"/>
      <c r="CF673" s="14"/>
      <c r="CG673" s="14"/>
      <c r="CH673" s="14"/>
      <c r="CI673" s="14"/>
      <c r="CJ673" s="14"/>
      <c r="CK673" s="14"/>
      <c r="CL673" s="14"/>
      <c r="CM673" s="14"/>
      <c r="CN673" s="14"/>
      <c r="CO673" s="14"/>
      <c r="CP673" s="14"/>
      <c r="CQ673" s="14"/>
      <c r="CR673" s="14"/>
      <c r="CS673" s="14"/>
      <c r="CT673" s="14"/>
      <c r="CU673" s="14"/>
      <c r="CV673" s="14"/>
      <c r="CW673" s="14"/>
      <c r="CX673" s="14"/>
      <c r="CY673" s="14"/>
      <c r="CZ673" s="14"/>
      <c r="DD673" s="14">
        <v>16</v>
      </c>
      <c r="DE673" s="14">
        <v>19</v>
      </c>
      <c r="DF673" s="27">
        <f t="shared" ca="1" si="10"/>
        <v>0</v>
      </c>
      <c r="DG673" s="14">
        <v>1</v>
      </c>
      <c r="DH673" s="14"/>
      <c r="DI673" s="14"/>
      <c r="DJ673" s="14"/>
      <c r="DK673" s="14"/>
      <c r="DL673" s="14"/>
      <c r="DM673" s="14"/>
      <c r="DN673" s="14"/>
      <c r="DO673" s="14"/>
      <c r="DP673" s="14"/>
      <c r="DQ673" s="14"/>
      <c r="DR673" s="14"/>
      <c r="DS673" s="14"/>
      <c r="DT673" s="14"/>
      <c r="DU673" s="14"/>
      <c r="DV673" s="14"/>
      <c r="DW673" s="14"/>
      <c r="DX673" s="14"/>
      <c r="DY673" s="14"/>
      <c r="DZ673" s="14"/>
      <c r="EA673" s="14"/>
    </row>
    <row r="674" spans="1:131" x14ac:dyDescent="0.25">
      <c r="A674" s="14" t="s">
        <v>64</v>
      </c>
      <c r="B674" s="14" t="s">
        <v>29</v>
      </c>
      <c r="C674" s="14" t="s">
        <v>63</v>
      </c>
      <c r="D674" s="14" t="s">
        <v>63</v>
      </c>
      <c r="E674" s="14" t="s">
        <v>63</v>
      </c>
      <c r="F674" s="14" t="s">
        <v>63</v>
      </c>
      <c r="G674" s="14" t="s">
        <v>191</v>
      </c>
      <c r="H674" s="1">
        <v>42181</v>
      </c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  <c r="BM674" s="14"/>
      <c r="BN674" s="14"/>
      <c r="BO674" s="14"/>
      <c r="BP674" s="14"/>
      <c r="BQ674" s="14"/>
      <c r="BR674" s="14"/>
      <c r="BS674" s="14"/>
      <c r="BT674" s="14"/>
      <c r="BU674" s="14"/>
      <c r="BV674" s="14"/>
      <c r="BW674" s="14"/>
      <c r="BX674" s="14"/>
      <c r="BY674" s="14"/>
      <c r="BZ674" s="14"/>
      <c r="CA674" s="14"/>
      <c r="CB674" s="14"/>
      <c r="CC674" s="14"/>
      <c r="CD674" s="14"/>
      <c r="CE674" s="14"/>
      <c r="CF674" s="14"/>
      <c r="CG674" s="14"/>
      <c r="CH674" s="14"/>
      <c r="CI674" s="14"/>
      <c r="CJ674" s="14"/>
      <c r="CK674" s="14"/>
      <c r="CL674" s="14"/>
      <c r="CM674" s="14"/>
      <c r="CN674" s="14"/>
      <c r="CO674" s="14"/>
      <c r="CP674" s="14"/>
      <c r="CQ674" s="14"/>
      <c r="CR674" s="14"/>
      <c r="CS674" s="14"/>
      <c r="CT674" s="14"/>
      <c r="CU674" s="14"/>
      <c r="CV674" s="14"/>
      <c r="CW674" s="14"/>
      <c r="CX674" s="14"/>
      <c r="CY674" s="14"/>
      <c r="CZ674" s="14"/>
      <c r="DD674" s="14">
        <v>16</v>
      </c>
      <c r="DE674" s="14">
        <v>19</v>
      </c>
      <c r="DF674" s="27">
        <f t="shared" ca="1" si="10"/>
        <v>0</v>
      </c>
      <c r="DG674" s="14">
        <v>1</v>
      </c>
      <c r="DH674" s="14"/>
      <c r="DI674" s="14"/>
      <c r="DJ674" s="14"/>
      <c r="DK674" s="14"/>
      <c r="DL674" s="14"/>
      <c r="DM674" s="14"/>
      <c r="DN674" s="14"/>
      <c r="DO674" s="14"/>
      <c r="DP674" s="14"/>
      <c r="DQ674" s="14"/>
      <c r="DR674" s="14"/>
      <c r="DS674" s="14"/>
      <c r="DT674" s="14"/>
      <c r="DU674" s="14"/>
      <c r="DV674" s="14"/>
      <c r="DW674" s="14"/>
      <c r="DX674" s="14"/>
      <c r="DY674" s="14"/>
      <c r="DZ674" s="14"/>
      <c r="EA674" s="14"/>
    </row>
    <row r="675" spans="1:131" x14ac:dyDescent="0.25">
      <c r="A675" s="14" t="s">
        <v>64</v>
      </c>
      <c r="B675" s="14" t="s">
        <v>29</v>
      </c>
      <c r="C675" s="14" t="s">
        <v>63</v>
      </c>
      <c r="D675" s="14" t="s">
        <v>63</v>
      </c>
      <c r="E675" s="14" t="s">
        <v>63</v>
      </c>
      <c r="F675" s="14" t="s">
        <v>63</v>
      </c>
      <c r="G675" s="14" t="s">
        <v>191</v>
      </c>
      <c r="H675" s="1">
        <v>42185</v>
      </c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  <c r="BM675" s="14"/>
      <c r="BN675" s="14"/>
      <c r="BO675" s="14"/>
      <c r="BP675" s="14"/>
      <c r="BQ675" s="14"/>
      <c r="BR675" s="14"/>
      <c r="BS675" s="14"/>
      <c r="BT675" s="14"/>
      <c r="BU675" s="14"/>
      <c r="BV675" s="14"/>
      <c r="BW675" s="14"/>
      <c r="BX675" s="14"/>
      <c r="BY675" s="14"/>
      <c r="BZ675" s="14"/>
      <c r="CA675" s="14"/>
      <c r="CB675" s="14"/>
      <c r="CC675" s="14"/>
      <c r="CD675" s="14"/>
      <c r="CE675" s="14"/>
      <c r="CF675" s="14"/>
      <c r="CG675" s="14"/>
      <c r="CH675" s="14"/>
      <c r="CI675" s="14"/>
      <c r="CJ675" s="14"/>
      <c r="CK675" s="14"/>
      <c r="CL675" s="14"/>
      <c r="CM675" s="14"/>
      <c r="CN675" s="14"/>
      <c r="CO675" s="14"/>
      <c r="CP675" s="14"/>
      <c r="CQ675" s="14"/>
      <c r="CR675" s="14"/>
      <c r="CS675" s="14"/>
      <c r="CT675" s="14"/>
      <c r="CU675" s="14"/>
      <c r="CV675" s="14"/>
      <c r="CW675" s="14"/>
      <c r="CX675" s="14"/>
      <c r="CY675" s="14"/>
      <c r="CZ675" s="14"/>
      <c r="DD675" s="14">
        <v>16</v>
      </c>
      <c r="DE675" s="14">
        <v>19</v>
      </c>
      <c r="DF675" s="27">
        <f t="shared" ref="DF675:DF704" ca="1" si="11">(SUM(OFFSET($AG675, 0, $DD675-1, 1, $DE675-$DD675+1))-SUM(OFFSET($I675, 0, $DD675-1, 1, $DE675-$DD675+1)))/($DE675-$DD675+1)</f>
        <v>0</v>
      </c>
      <c r="DG675" s="14">
        <v>1</v>
      </c>
      <c r="DH675" s="14"/>
      <c r="DI675" s="14"/>
      <c r="DJ675" s="14"/>
      <c r="DK675" s="14"/>
      <c r="DL675" s="14"/>
      <c r="DM675" s="14"/>
      <c r="DN675" s="14"/>
      <c r="DO675" s="14"/>
      <c r="DP675" s="14"/>
      <c r="DQ675" s="14"/>
      <c r="DR675" s="14"/>
      <c r="DS675" s="14"/>
      <c r="DT675" s="14"/>
      <c r="DU675" s="14"/>
      <c r="DV675" s="14"/>
      <c r="DW675" s="14"/>
      <c r="DX675" s="14"/>
      <c r="DY675" s="14"/>
      <c r="DZ675" s="14"/>
      <c r="EA675" s="14"/>
    </row>
    <row r="676" spans="1:131" x14ac:dyDescent="0.25">
      <c r="A676" s="14" t="s">
        <v>64</v>
      </c>
      <c r="B676" s="14" t="s">
        <v>29</v>
      </c>
      <c r="C676" s="14" t="s">
        <v>63</v>
      </c>
      <c r="D676" s="14" t="s">
        <v>63</v>
      </c>
      <c r="E676" s="14" t="s">
        <v>63</v>
      </c>
      <c r="F676" s="14" t="s">
        <v>63</v>
      </c>
      <c r="G676" s="14" t="s">
        <v>191</v>
      </c>
      <c r="H676" s="1">
        <v>42186</v>
      </c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  <c r="BM676" s="14"/>
      <c r="BN676" s="14"/>
      <c r="BO676" s="14"/>
      <c r="BP676" s="14"/>
      <c r="BQ676" s="14"/>
      <c r="BR676" s="14"/>
      <c r="BS676" s="14"/>
      <c r="BT676" s="14"/>
      <c r="BU676" s="14"/>
      <c r="BV676" s="14"/>
      <c r="BW676" s="14"/>
      <c r="BX676" s="14"/>
      <c r="BY676" s="14"/>
      <c r="BZ676" s="14"/>
      <c r="CA676" s="14"/>
      <c r="CB676" s="14"/>
      <c r="CC676" s="14"/>
      <c r="CD676" s="14"/>
      <c r="CE676" s="14"/>
      <c r="CF676" s="14"/>
      <c r="CG676" s="14"/>
      <c r="CH676" s="14"/>
      <c r="CI676" s="14"/>
      <c r="CJ676" s="14"/>
      <c r="CK676" s="14"/>
      <c r="CL676" s="14"/>
      <c r="CM676" s="14"/>
      <c r="CN676" s="14"/>
      <c r="CO676" s="14"/>
      <c r="CP676" s="14"/>
      <c r="CQ676" s="14"/>
      <c r="CR676" s="14"/>
      <c r="CS676" s="14"/>
      <c r="CT676" s="14"/>
      <c r="CU676" s="14"/>
      <c r="CV676" s="14"/>
      <c r="CW676" s="14"/>
      <c r="CX676" s="14"/>
      <c r="CY676" s="14"/>
      <c r="CZ676" s="14"/>
      <c r="DD676" s="14">
        <v>16</v>
      </c>
      <c r="DE676" s="14">
        <v>19</v>
      </c>
      <c r="DF676" s="27">
        <f t="shared" ca="1" si="11"/>
        <v>0</v>
      </c>
      <c r="DG676" s="14">
        <v>1</v>
      </c>
      <c r="DH676" s="14"/>
      <c r="DI676" s="14"/>
      <c r="DJ676" s="14"/>
      <c r="DK676" s="14"/>
      <c r="DL676" s="14"/>
      <c r="DM676" s="14"/>
      <c r="DN676" s="14"/>
      <c r="DO676" s="14"/>
      <c r="DP676" s="14"/>
      <c r="DQ676" s="14"/>
      <c r="DR676" s="14"/>
      <c r="DS676" s="14"/>
      <c r="DT676" s="14"/>
      <c r="DU676" s="14"/>
      <c r="DV676" s="14"/>
      <c r="DW676" s="14"/>
      <c r="DX676" s="14"/>
      <c r="DY676" s="14"/>
      <c r="DZ676" s="14"/>
      <c r="EA676" s="14"/>
    </row>
    <row r="677" spans="1:131" x14ac:dyDescent="0.25">
      <c r="A677" s="14" t="s">
        <v>64</v>
      </c>
      <c r="B677" s="14" t="s">
        <v>29</v>
      </c>
      <c r="C677" s="14" t="s">
        <v>63</v>
      </c>
      <c r="D677" s="14" t="s">
        <v>63</v>
      </c>
      <c r="E677" s="14" t="s">
        <v>63</v>
      </c>
      <c r="F677" s="14" t="s">
        <v>63</v>
      </c>
      <c r="G677" s="14" t="s">
        <v>191</v>
      </c>
      <c r="H677" s="1">
        <v>42201</v>
      </c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  <c r="BM677" s="14"/>
      <c r="BN677" s="14"/>
      <c r="BO677" s="14"/>
      <c r="BP677" s="14"/>
      <c r="BQ677" s="14"/>
      <c r="BR677" s="14"/>
      <c r="BS677" s="14"/>
      <c r="BT677" s="14"/>
      <c r="BU677" s="14"/>
      <c r="BV677" s="14"/>
      <c r="BW677" s="14"/>
      <c r="BX677" s="14"/>
      <c r="BY677" s="14"/>
      <c r="BZ677" s="14"/>
      <c r="CA677" s="14"/>
      <c r="CB677" s="14"/>
      <c r="CC677" s="14"/>
      <c r="CD677" s="14"/>
      <c r="CE677" s="14"/>
      <c r="CF677" s="14"/>
      <c r="CG677" s="14"/>
      <c r="CH677" s="14"/>
      <c r="CI677" s="14"/>
      <c r="CJ677" s="14"/>
      <c r="CK677" s="14"/>
      <c r="CL677" s="14"/>
      <c r="CM677" s="14"/>
      <c r="CN677" s="14"/>
      <c r="CO677" s="14"/>
      <c r="CP677" s="14"/>
      <c r="CQ677" s="14"/>
      <c r="CR677" s="14"/>
      <c r="CS677" s="14"/>
      <c r="CT677" s="14"/>
      <c r="CU677" s="14"/>
      <c r="CV677" s="14"/>
      <c r="CW677" s="14"/>
      <c r="CX677" s="14"/>
      <c r="CY677" s="14"/>
      <c r="CZ677" s="14"/>
      <c r="DD677" s="14">
        <v>17</v>
      </c>
      <c r="DE677" s="14">
        <v>19</v>
      </c>
      <c r="DF677" s="27">
        <f t="shared" ca="1" si="11"/>
        <v>0</v>
      </c>
      <c r="DG677" s="14">
        <v>1</v>
      </c>
      <c r="DH677" s="14"/>
      <c r="DI677" s="14"/>
      <c r="DJ677" s="14"/>
      <c r="DK677" s="14"/>
      <c r="DL677" s="14"/>
      <c r="DM677" s="14"/>
      <c r="DN677" s="14"/>
      <c r="DO677" s="14"/>
      <c r="DP677" s="14"/>
      <c r="DQ677" s="14"/>
      <c r="DR677" s="14"/>
      <c r="DS677" s="14"/>
      <c r="DT677" s="14"/>
      <c r="DU677" s="14"/>
      <c r="DV677" s="14"/>
      <c r="DW677" s="14"/>
      <c r="DX677" s="14"/>
      <c r="DY677" s="14"/>
      <c r="DZ677" s="14"/>
      <c r="EA677" s="14"/>
    </row>
    <row r="678" spans="1:131" x14ac:dyDescent="0.25">
      <c r="A678" s="14" t="s">
        <v>64</v>
      </c>
      <c r="B678" s="14" t="s">
        <v>29</v>
      </c>
      <c r="C678" s="14" t="s">
        <v>63</v>
      </c>
      <c r="D678" s="14" t="s">
        <v>63</v>
      </c>
      <c r="E678" s="14" t="s">
        <v>63</v>
      </c>
      <c r="F678" s="14" t="s">
        <v>63</v>
      </c>
      <c r="G678" s="14" t="s">
        <v>191</v>
      </c>
      <c r="H678" s="1">
        <v>42213</v>
      </c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  <c r="BM678" s="14"/>
      <c r="BN678" s="14"/>
      <c r="BO678" s="14"/>
      <c r="BP678" s="14"/>
      <c r="BQ678" s="14"/>
      <c r="BR678" s="14"/>
      <c r="BS678" s="14"/>
      <c r="BT678" s="14"/>
      <c r="BU678" s="14"/>
      <c r="BV678" s="14"/>
      <c r="BW678" s="14"/>
      <c r="BX678" s="14"/>
      <c r="BY678" s="14"/>
      <c r="BZ678" s="14"/>
      <c r="CA678" s="14"/>
      <c r="CB678" s="14"/>
      <c r="CC678" s="14"/>
      <c r="CD678" s="14"/>
      <c r="CE678" s="14"/>
      <c r="CF678" s="14"/>
      <c r="CG678" s="14"/>
      <c r="CH678" s="14"/>
      <c r="CI678" s="14"/>
      <c r="CJ678" s="14"/>
      <c r="CK678" s="14"/>
      <c r="CL678" s="14"/>
      <c r="CM678" s="14"/>
      <c r="CN678" s="14"/>
      <c r="CO678" s="14"/>
      <c r="CP678" s="14"/>
      <c r="CQ678" s="14"/>
      <c r="CR678" s="14"/>
      <c r="CS678" s="14"/>
      <c r="CT678" s="14"/>
      <c r="CU678" s="14"/>
      <c r="CV678" s="14"/>
      <c r="CW678" s="14"/>
      <c r="CX678" s="14"/>
      <c r="CY678" s="14"/>
      <c r="CZ678" s="14"/>
      <c r="DD678" s="14">
        <v>16</v>
      </c>
      <c r="DE678" s="14">
        <v>19</v>
      </c>
      <c r="DF678" s="27">
        <f t="shared" ca="1" si="11"/>
        <v>0</v>
      </c>
      <c r="DG678" s="14">
        <v>1</v>
      </c>
      <c r="DH678" s="14"/>
      <c r="DI678" s="14"/>
      <c r="DJ678" s="14"/>
      <c r="DK678" s="14"/>
      <c r="DL678" s="14"/>
      <c r="DM678" s="14"/>
      <c r="DN678" s="14"/>
      <c r="DO678" s="14"/>
      <c r="DP678" s="14"/>
      <c r="DQ678" s="14"/>
      <c r="DR678" s="14"/>
      <c r="DS678" s="14"/>
      <c r="DT678" s="14"/>
      <c r="DU678" s="14"/>
      <c r="DV678" s="14"/>
      <c r="DW678" s="14"/>
      <c r="DX678" s="14"/>
      <c r="DY678" s="14"/>
      <c r="DZ678" s="14"/>
      <c r="EA678" s="14"/>
    </row>
    <row r="679" spans="1:131" x14ac:dyDescent="0.25">
      <c r="A679" s="14" t="s">
        <v>64</v>
      </c>
      <c r="B679" s="14" t="s">
        <v>29</v>
      </c>
      <c r="C679" s="14" t="s">
        <v>63</v>
      </c>
      <c r="D679" s="14" t="s">
        <v>63</v>
      </c>
      <c r="E679" s="14" t="s">
        <v>63</v>
      </c>
      <c r="F679" s="14" t="s">
        <v>63</v>
      </c>
      <c r="G679" s="14" t="s">
        <v>191</v>
      </c>
      <c r="H679" s="1">
        <v>42214</v>
      </c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  <c r="BM679" s="14"/>
      <c r="BN679" s="14"/>
      <c r="BO679" s="14"/>
      <c r="BP679" s="14"/>
      <c r="BQ679" s="14"/>
      <c r="BR679" s="14"/>
      <c r="BS679" s="14"/>
      <c r="BT679" s="14"/>
      <c r="BU679" s="14"/>
      <c r="BV679" s="14"/>
      <c r="BW679" s="14"/>
      <c r="BX679" s="14"/>
      <c r="BY679" s="14"/>
      <c r="BZ679" s="14"/>
      <c r="CA679" s="14"/>
      <c r="CB679" s="14"/>
      <c r="CC679" s="14"/>
      <c r="CD679" s="14"/>
      <c r="CE679" s="14"/>
      <c r="CF679" s="14"/>
      <c r="CG679" s="14"/>
      <c r="CH679" s="14"/>
      <c r="CI679" s="14"/>
      <c r="CJ679" s="14"/>
      <c r="CK679" s="14"/>
      <c r="CL679" s="14"/>
      <c r="CM679" s="14"/>
      <c r="CN679" s="14"/>
      <c r="CO679" s="14"/>
      <c r="CP679" s="14"/>
      <c r="CQ679" s="14"/>
      <c r="CR679" s="14"/>
      <c r="CS679" s="14"/>
      <c r="CT679" s="14"/>
      <c r="CU679" s="14"/>
      <c r="CV679" s="14"/>
      <c r="CW679" s="14"/>
      <c r="CX679" s="14"/>
      <c r="CY679" s="14"/>
      <c r="CZ679" s="14"/>
      <c r="DD679" s="14">
        <v>16</v>
      </c>
      <c r="DE679" s="14">
        <v>19</v>
      </c>
      <c r="DF679" s="27">
        <f t="shared" ca="1" si="11"/>
        <v>0</v>
      </c>
      <c r="DG679" s="14">
        <v>1</v>
      </c>
      <c r="DH679" s="14"/>
      <c r="DI679" s="14"/>
      <c r="DJ679" s="14"/>
      <c r="DK679" s="14"/>
      <c r="DL679" s="14"/>
      <c r="DM679" s="14"/>
      <c r="DN679" s="14"/>
      <c r="DO679" s="14"/>
      <c r="DP679" s="14"/>
      <c r="DQ679" s="14"/>
      <c r="DR679" s="14"/>
      <c r="DS679" s="14"/>
      <c r="DT679" s="14"/>
      <c r="DU679" s="14"/>
      <c r="DV679" s="14"/>
      <c r="DW679" s="14"/>
      <c r="DX679" s="14"/>
      <c r="DY679" s="14"/>
      <c r="DZ679" s="14"/>
      <c r="EA679" s="14"/>
    </row>
    <row r="680" spans="1:131" x14ac:dyDescent="0.25">
      <c r="A680" s="14" t="s">
        <v>64</v>
      </c>
      <c r="B680" s="14" t="s">
        <v>29</v>
      </c>
      <c r="C680" s="14" t="s">
        <v>63</v>
      </c>
      <c r="D680" s="14" t="s">
        <v>63</v>
      </c>
      <c r="E680" s="14" t="s">
        <v>63</v>
      </c>
      <c r="F680" s="14" t="s">
        <v>63</v>
      </c>
      <c r="G680" s="14" t="s">
        <v>191</v>
      </c>
      <c r="H680" s="1">
        <v>42215</v>
      </c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  <c r="BM680" s="14"/>
      <c r="BN680" s="14"/>
      <c r="BO680" s="14"/>
      <c r="BP680" s="14"/>
      <c r="BQ680" s="14"/>
      <c r="BR680" s="14"/>
      <c r="BS680" s="14"/>
      <c r="BT680" s="14"/>
      <c r="BU680" s="14"/>
      <c r="BV680" s="14"/>
      <c r="BW680" s="14"/>
      <c r="BX680" s="14"/>
      <c r="BY680" s="14"/>
      <c r="BZ680" s="14"/>
      <c r="CA680" s="14"/>
      <c r="CB680" s="14"/>
      <c r="CC680" s="14"/>
      <c r="CD680" s="14"/>
      <c r="CE680" s="14"/>
      <c r="CF680" s="14"/>
      <c r="CG680" s="14"/>
      <c r="CH680" s="14"/>
      <c r="CI680" s="14"/>
      <c r="CJ680" s="14"/>
      <c r="CK680" s="14"/>
      <c r="CL680" s="14"/>
      <c r="CM680" s="14"/>
      <c r="CN680" s="14"/>
      <c r="CO680" s="14"/>
      <c r="CP680" s="14"/>
      <c r="CQ680" s="14"/>
      <c r="CR680" s="14"/>
      <c r="CS680" s="14"/>
      <c r="CT680" s="14"/>
      <c r="CU680" s="14"/>
      <c r="CV680" s="14"/>
      <c r="CW680" s="14"/>
      <c r="CX680" s="14"/>
      <c r="CY680" s="14"/>
      <c r="CZ680" s="14"/>
      <c r="DD680" s="14">
        <v>16</v>
      </c>
      <c r="DE680" s="14">
        <v>19</v>
      </c>
      <c r="DF680" s="27">
        <f t="shared" ca="1" si="11"/>
        <v>0</v>
      </c>
      <c r="DG680" s="14">
        <v>1</v>
      </c>
      <c r="DH680" s="14"/>
      <c r="DI680" s="14"/>
      <c r="DJ680" s="14"/>
      <c r="DK680" s="14"/>
      <c r="DL680" s="14"/>
      <c r="DM680" s="14"/>
      <c r="DN680" s="14"/>
      <c r="DO680" s="14"/>
      <c r="DP680" s="14"/>
      <c r="DQ680" s="14"/>
      <c r="DR680" s="14"/>
      <c r="DS680" s="14"/>
      <c r="DT680" s="14"/>
      <c r="DU680" s="14"/>
      <c r="DV680" s="14"/>
      <c r="DW680" s="14"/>
      <c r="DX680" s="14"/>
      <c r="DY680" s="14"/>
      <c r="DZ680" s="14"/>
      <c r="EA680" s="14"/>
    </row>
    <row r="681" spans="1:131" x14ac:dyDescent="0.25">
      <c r="A681" s="14" t="s">
        <v>64</v>
      </c>
      <c r="B681" s="14" t="s">
        <v>29</v>
      </c>
      <c r="C681" s="14" t="s">
        <v>63</v>
      </c>
      <c r="D681" s="14" t="s">
        <v>63</v>
      </c>
      <c r="E681" s="14" t="s">
        <v>63</v>
      </c>
      <c r="F681" s="14" t="s">
        <v>63</v>
      </c>
      <c r="G681" s="14" t="s">
        <v>191</v>
      </c>
      <c r="H681" s="1">
        <v>42233</v>
      </c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  <c r="BM681" s="14"/>
      <c r="BN681" s="14"/>
      <c r="BO681" s="14"/>
      <c r="BP681" s="14"/>
      <c r="BQ681" s="14"/>
      <c r="BR681" s="14"/>
      <c r="BS681" s="14"/>
      <c r="BT681" s="14"/>
      <c r="BU681" s="14"/>
      <c r="BV681" s="14"/>
      <c r="BW681" s="14"/>
      <c r="BX681" s="14"/>
      <c r="BY681" s="14"/>
      <c r="BZ681" s="14"/>
      <c r="CA681" s="14"/>
      <c r="CB681" s="14"/>
      <c r="CC681" s="14"/>
      <c r="CD681" s="14"/>
      <c r="CE681" s="14"/>
      <c r="CF681" s="14"/>
      <c r="CG681" s="14"/>
      <c r="CH681" s="14"/>
      <c r="CI681" s="14"/>
      <c r="CJ681" s="14"/>
      <c r="CK681" s="14"/>
      <c r="CL681" s="14"/>
      <c r="CM681" s="14"/>
      <c r="CN681" s="14"/>
      <c r="CO681" s="14"/>
      <c r="CP681" s="14"/>
      <c r="CQ681" s="14"/>
      <c r="CR681" s="14"/>
      <c r="CS681" s="14"/>
      <c r="CT681" s="14"/>
      <c r="CU681" s="14"/>
      <c r="CV681" s="14"/>
      <c r="CW681" s="14"/>
      <c r="CX681" s="14"/>
      <c r="CY681" s="14"/>
      <c r="CZ681" s="14"/>
      <c r="DD681" s="14">
        <v>16</v>
      </c>
      <c r="DE681" s="14">
        <v>19</v>
      </c>
      <c r="DF681" s="27">
        <f t="shared" ca="1" si="11"/>
        <v>0</v>
      </c>
      <c r="DG681" s="14">
        <v>1</v>
      </c>
      <c r="DH681" s="14"/>
      <c r="DI681" s="14"/>
      <c r="DJ681" s="14"/>
      <c r="DK681" s="14"/>
      <c r="DL681" s="14"/>
      <c r="DM681" s="14"/>
      <c r="DN681" s="14"/>
      <c r="DO681" s="14"/>
      <c r="DP681" s="14"/>
      <c r="DQ681" s="14"/>
      <c r="DR681" s="14"/>
      <c r="DS681" s="14"/>
      <c r="DT681" s="14"/>
      <c r="DU681" s="14"/>
      <c r="DV681" s="14"/>
      <c r="DW681" s="14"/>
      <c r="DX681" s="14"/>
      <c r="DY681" s="14"/>
      <c r="DZ681" s="14"/>
      <c r="EA681" s="14"/>
    </row>
    <row r="682" spans="1:131" x14ac:dyDescent="0.25">
      <c r="A682" s="14" t="s">
        <v>64</v>
      </c>
      <c r="B682" s="14" t="s">
        <v>29</v>
      </c>
      <c r="C682" s="14" t="s">
        <v>63</v>
      </c>
      <c r="D682" s="14" t="s">
        <v>63</v>
      </c>
      <c r="E682" s="14" t="s">
        <v>63</v>
      </c>
      <c r="F682" s="14" t="s">
        <v>63</v>
      </c>
      <c r="G682" s="14" t="s">
        <v>191</v>
      </c>
      <c r="H682" s="1">
        <v>42234</v>
      </c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  <c r="BM682" s="14"/>
      <c r="BN682" s="14"/>
      <c r="BO682" s="14"/>
      <c r="BP682" s="14"/>
      <c r="BQ682" s="14"/>
      <c r="BR682" s="14"/>
      <c r="BS682" s="14"/>
      <c r="BT682" s="14"/>
      <c r="BU682" s="14"/>
      <c r="BV682" s="14"/>
      <c r="BW682" s="14"/>
      <c r="BX682" s="14"/>
      <c r="BY682" s="14"/>
      <c r="BZ682" s="14"/>
      <c r="CA682" s="14"/>
      <c r="CB682" s="14"/>
      <c r="CC682" s="14"/>
      <c r="CD682" s="14"/>
      <c r="CE682" s="14"/>
      <c r="CF682" s="14"/>
      <c r="CG682" s="14"/>
      <c r="CH682" s="14"/>
      <c r="CI682" s="14"/>
      <c r="CJ682" s="14"/>
      <c r="CK682" s="14"/>
      <c r="CL682" s="14"/>
      <c r="CM682" s="14"/>
      <c r="CN682" s="14"/>
      <c r="CO682" s="14"/>
      <c r="CP682" s="14"/>
      <c r="CQ682" s="14"/>
      <c r="CR682" s="14"/>
      <c r="CS682" s="14"/>
      <c r="CT682" s="14"/>
      <c r="CU682" s="14"/>
      <c r="CV682" s="14"/>
      <c r="CW682" s="14"/>
      <c r="CX682" s="14"/>
      <c r="CY682" s="14"/>
      <c r="CZ682" s="14"/>
      <c r="DD682" s="14">
        <v>16</v>
      </c>
      <c r="DE682" s="14">
        <v>19</v>
      </c>
      <c r="DF682" s="27">
        <f t="shared" ca="1" si="11"/>
        <v>0</v>
      </c>
      <c r="DG682" s="14">
        <v>1</v>
      </c>
      <c r="DH682" s="14"/>
      <c r="DI682" s="14"/>
      <c r="DJ682" s="14"/>
      <c r="DK682" s="14"/>
      <c r="DL682" s="14"/>
      <c r="DM682" s="14"/>
      <c r="DN682" s="14"/>
      <c r="DO682" s="14"/>
      <c r="DP682" s="14"/>
      <c r="DQ682" s="14"/>
      <c r="DR682" s="14"/>
      <c r="DS682" s="14"/>
      <c r="DT682" s="14"/>
      <c r="DU682" s="14"/>
      <c r="DV682" s="14"/>
      <c r="DW682" s="14"/>
      <c r="DX682" s="14"/>
      <c r="DY682" s="14"/>
      <c r="DZ682" s="14"/>
      <c r="EA682" s="14"/>
    </row>
    <row r="683" spans="1:131" x14ac:dyDescent="0.25">
      <c r="A683" s="14" t="s">
        <v>64</v>
      </c>
      <c r="B683" s="14" t="s">
        <v>29</v>
      </c>
      <c r="C683" s="14" t="s">
        <v>63</v>
      </c>
      <c r="D683" s="14" t="s">
        <v>63</v>
      </c>
      <c r="E683" s="14" t="s">
        <v>63</v>
      </c>
      <c r="F683" s="14" t="s">
        <v>63</v>
      </c>
      <c r="G683" s="14" t="s">
        <v>191</v>
      </c>
      <c r="H683" s="1">
        <v>42242</v>
      </c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  <c r="BF683" s="14"/>
      <c r="BG683" s="14"/>
      <c r="BH683" s="14"/>
      <c r="BI683" s="14"/>
      <c r="BJ683" s="14"/>
      <c r="BK683" s="14"/>
      <c r="BL683" s="14"/>
      <c r="BM683" s="14"/>
      <c r="BN683" s="14"/>
      <c r="BO683" s="14"/>
      <c r="BP683" s="14"/>
      <c r="BQ683" s="14"/>
      <c r="BR683" s="14"/>
      <c r="BS683" s="14"/>
      <c r="BT683" s="14"/>
      <c r="BU683" s="14"/>
      <c r="BV683" s="14"/>
      <c r="BW683" s="14"/>
      <c r="BX683" s="14"/>
      <c r="BY683" s="14"/>
      <c r="BZ683" s="14"/>
      <c r="CA683" s="14"/>
      <c r="CB683" s="14"/>
      <c r="CC683" s="14"/>
      <c r="CD683" s="14"/>
      <c r="CE683" s="14"/>
      <c r="CF683" s="14"/>
      <c r="CG683" s="14"/>
      <c r="CH683" s="14"/>
      <c r="CI683" s="14"/>
      <c r="CJ683" s="14"/>
      <c r="CK683" s="14"/>
      <c r="CL683" s="14"/>
      <c r="CM683" s="14"/>
      <c r="CN683" s="14"/>
      <c r="CO683" s="14"/>
      <c r="CP683" s="14"/>
      <c r="CQ683" s="14"/>
      <c r="CR683" s="14"/>
      <c r="CS683" s="14"/>
      <c r="CT683" s="14"/>
      <c r="CU683" s="14"/>
      <c r="CV683" s="14"/>
      <c r="CW683" s="14"/>
      <c r="CX683" s="14"/>
      <c r="CY683" s="14"/>
      <c r="CZ683" s="14"/>
      <c r="DD683" s="14">
        <v>16</v>
      </c>
      <c r="DE683" s="14">
        <v>19</v>
      </c>
      <c r="DF683" s="27">
        <f t="shared" ca="1" si="11"/>
        <v>0</v>
      </c>
      <c r="DG683" s="14">
        <v>1</v>
      </c>
      <c r="DH683" s="14"/>
      <c r="DI683" s="14"/>
      <c r="DJ683" s="14"/>
      <c r="DK683" s="14"/>
      <c r="DL683" s="14"/>
      <c r="DM683" s="14"/>
      <c r="DN683" s="14"/>
      <c r="DO683" s="14"/>
      <c r="DP683" s="14"/>
      <c r="DQ683" s="14"/>
      <c r="DR683" s="14"/>
      <c r="DS683" s="14"/>
      <c r="DT683" s="14"/>
      <c r="DU683" s="14"/>
      <c r="DV683" s="14"/>
      <c r="DW683" s="14"/>
      <c r="DX683" s="14"/>
      <c r="DY683" s="14"/>
      <c r="DZ683" s="14"/>
      <c r="EA683" s="14"/>
    </row>
    <row r="684" spans="1:131" x14ac:dyDescent="0.25">
      <c r="A684" s="14" t="s">
        <v>64</v>
      </c>
      <c r="B684" s="14" t="s">
        <v>29</v>
      </c>
      <c r="C684" s="14" t="s">
        <v>63</v>
      </c>
      <c r="D684" s="14" t="s">
        <v>63</v>
      </c>
      <c r="E684" s="14" t="s">
        <v>63</v>
      </c>
      <c r="F684" s="14" t="s">
        <v>63</v>
      </c>
      <c r="G684" s="14" t="s">
        <v>191</v>
      </c>
      <c r="H684" s="1">
        <v>42243</v>
      </c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/>
      <c r="BH684" s="14"/>
      <c r="BI684" s="14"/>
      <c r="BJ684" s="14"/>
      <c r="BK684" s="14"/>
      <c r="BL684" s="14"/>
      <c r="BM684" s="14"/>
      <c r="BN684" s="14"/>
      <c r="BO684" s="14"/>
      <c r="BP684" s="14"/>
      <c r="BQ684" s="14"/>
      <c r="BR684" s="14"/>
      <c r="BS684" s="14"/>
      <c r="BT684" s="14"/>
      <c r="BU684" s="14"/>
      <c r="BV684" s="14"/>
      <c r="BW684" s="14"/>
      <c r="BX684" s="14"/>
      <c r="BY684" s="14"/>
      <c r="BZ684" s="14"/>
      <c r="CA684" s="14"/>
      <c r="CB684" s="14"/>
      <c r="CC684" s="14"/>
      <c r="CD684" s="14"/>
      <c r="CE684" s="14"/>
      <c r="CF684" s="14"/>
      <c r="CG684" s="14"/>
      <c r="CH684" s="14"/>
      <c r="CI684" s="14"/>
      <c r="CJ684" s="14"/>
      <c r="CK684" s="14"/>
      <c r="CL684" s="14"/>
      <c r="CM684" s="14"/>
      <c r="CN684" s="14"/>
      <c r="CO684" s="14"/>
      <c r="CP684" s="14"/>
      <c r="CQ684" s="14"/>
      <c r="CR684" s="14"/>
      <c r="CS684" s="14"/>
      <c r="CT684" s="14"/>
      <c r="CU684" s="14"/>
      <c r="CV684" s="14"/>
      <c r="CW684" s="14"/>
      <c r="CX684" s="14"/>
      <c r="CY684" s="14"/>
      <c r="CZ684" s="14"/>
      <c r="DD684" s="14">
        <v>16</v>
      </c>
      <c r="DE684" s="14">
        <v>19</v>
      </c>
      <c r="DF684" s="27">
        <f t="shared" ca="1" si="11"/>
        <v>0</v>
      </c>
      <c r="DG684" s="14">
        <v>1</v>
      </c>
      <c r="DH684" s="14"/>
      <c r="DI684" s="14"/>
      <c r="DJ684" s="14"/>
      <c r="DK684" s="14"/>
      <c r="DL684" s="14"/>
      <c r="DM684" s="14"/>
      <c r="DN684" s="14"/>
      <c r="DO684" s="14"/>
      <c r="DP684" s="14"/>
      <c r="DQ684" s="14"/>
      <c r="DR684" s="14"/>
      <c r="DS684" s="14"/>
      <c r="DT684" s="14"/>
      <c r="DU684" s="14"/>
      <c r="DV684" s="14"/>
      <c r="DW684" s="14"/>
      <c r="DX684" s="14"/>
      <c r="DY684" s="14"/>
      <c r="DZ684" s="14"/>
      <c r="EA684" s="14"/>
    </row>
    <row r="685" spans="1:131" x14ac:dyDescent="0.25">
      <c r="A685" s="14" t="s">
        <v>64</v>
      </c>
      <c r="B685" s="14" t="s">
        <v>29</v>
      </c>
      <c r="C685" s="14" t="s">
        <v>63</v>
      </c>
      <c r="D685" s="14" t="s">
        <v>63</v>
      </c>
      <c r="E685" s="14" t="s">
        <v>63</v>
      </c>
      <c r="F685" s="14" t="s">
        <v>63</v>
      </c>
      <c r="G685" s="14" t="s">
        <v>191</v>
      </c>
      <c r="H685" s="1">
        <v>42256</v>
      </c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/>
      <c r="BH685" s="14"/>
      <c r="BI685" s="14"/>
      <c r="BJ685" s="14"/>
      <c r="BK685" s="14"/>
      <c r="BL685" s="14"/>
      <c r="BM685" s="14"/>
      <c r="BN685" s="14"/>
      <c r="BO685" s="14"/>
      <c r="BP685" s="14"/>
      <c r="BQ685" s="14"/>
      <c r="BR685" s="14"/>
      <c r="BS685" s="14"/>
      <c r="BT685" s="14"/>
      <c r="BU685" s="14"/>
      <c r="BV685" s="14"/>
      <c r="BW685" s="14"/>
      <c r="BX685" s="14"/>
      <c r="BY685" s="14"/>
      <c r="BZ685" s="14"/>
      <c r="CA685" s="14"/>
      <c r="CB685" s="14"/>
      <c r="CC685" s="14"/>
      <c r="CD685" s="14"/>
      <c r="CE685" s="14"/>
      <c r="CF685" s="14"/>
      <c r="CG685" s="14"/>
      <c r="CH685" s="14"/>
      <c r="CI685" s="14"/>
      <c r="CJ685" s="14"/>
      <c r="CK685" s="14"/>
      <c r="CL685" s="14"/>
      <c r="CM685" s="14"/>
      <c r="CN685" s="14"/>
      <c r="CO685" s="14"/>
      <c r="CP685" s="14"/>
      <c r="CQ685" s="14"/>
      <c r="CR685" s="14"/>
      <c r="CS685" s="14"/>
      <c r="CT685" s="14"/>
      <c r="CU685" s="14"/>
      <c r="CV685" s="14"/>
      <c r="CW685" s="14"/>
      <c r="CX685" s="14"/>
      <c r="CY685" s="14"/>
      <c r="CZ685" s="14"/>
      <c r="DD685" s="14">
        <v>16</v>
      </c>
      <c r="DE685" s="14">
        <v>19</v>
      </c>
      <c r="DF685" s="27">
        <f t="shared" ca="1" si="11"/>
        <v>0</v>
      </c>
      <c r="DG685" s="14">
        <v>1</v>
      </c>
      <c r="DH685" s="14"/>
      <c r="DI685" s="14"/>
      <c r="DJ685" s="14"/>
      <c r="DK685" s="14"/>
      <c r="DL685" s="14"/>
      <c r="DM685" s="14"/>
      <c r="DN685" s="14"/>
      <c r="DO685" s="14"/>
      <c r="DP685" s="14"/>
      <c r="DQ685" s="14"/>
      <c r="DR685" s="14"/>
      <c r="DS685" s="14"/>
      <c r="DT685" s="14"/>
      <c r="DU685" s="14"/>
      <c r="DV685" s="14"/>
      <c r="DW685" s="14"/>
      <c r="DX685" s="14"/>
      <c r="DY685" s="14"/>
      <c r="DZ685" s="14"/>
      <c r="EA685" s="14"/>
    </row>
    <row r="686" spans="1:131" x14ac:dyDescent="0.25">
      <c r="A686" s="14" t="s">
        <v>64</v>
      </c>
      <c r="B686" s="14" t="s">
        <v>29</v>
      </c>
      <c r="C686" s="14" t="s">
        <v>63</v>
      </c>
      <c r="D686" s="14" t="s">
        <v>63</v>
      </c>
      <c r="E686" s="14" t="s">
        <v>63</v>
      </c>
      <c r="F686" s="14" t="s">
        <v>63</v>
      </c>
      <c r="G686" s="14" t="s">
        <v>191</v>
      </c>
      <c r="H686" s="1">
        <v>42257</v>
      </c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4"/>
      <c r="BF686" s="14"/>
      <c r="BG686" s="14"/>
      <c r="BH686" s="14"/>
      <c r="BI686" s="14"/>
      <c r="BJ686" s="14"/>
      <c r="BK686" s="14"/>
      <c r="BL686" s="14"/>
      <c r="BM686" s="14"/>
      <c r="BN686" s="14"/>
      <c r="BO686" s="14"/>
      <c r="BP686" s="14"/>
      <c r="BQ686" s="14"/>
      <c r="BR686" s="14"/>
      <c r="BS686" s="14"/>
      <c r="BT686" s="14"/>
      <c r="BU686" s="14"/>
      <c r="BV686" s="14"/>
      <c r="BW686" s="14"/>
      <c r="BX686" s="14"/>
      <c r="BY686" s="14"/>
      <c r="BZ686" s="14"/>
      <c r="CA686" s="14"/>
      <c r="CB686" s="14"/>
      <c r="CC686" s="14"/>
      <c r="CD686" s="14"/>
      <c r="CE686" s="14"/>
      <c r="CF686" s="14"/>
      <c r="CG686" s="14"/>
      <c r="CH686" s="14"/>
      <c r="CI686" s="14"/>
      <c r="CJ686" s="14"/>
      <c r="CK686" s="14"/>
      <c r="CL686" s="14"/>
      <c r="CM686" s="14"/>
      <c r="CN686" s="14"/>
      <c r="CO686" s="14"/>
      <c r="CP686" s="14"/>
      <c r="CQ686" s="14"/>
      <c r="CR686" s="14"/>
      <c r="CS686" s="14"/>
      <c r="CT686" s="14"/>
      <c r="CU686" s="14"/>
      <c r="CV686" s="14"/>
      <c r="CW686" s="14"/>
      <c r="CX686" s="14"/>
      <c r="CY686" s="14"/>
      <c r="CZ686" s="14"/>
      <c r="DD686" s="14">
        <v>16</v>
      </c>
      <c r="DE686" s="14">
        <v>19</v>
      </c>
      <c r="DF686" s="27">
        <f t="shared" ca="1" si="11"/>
        <v>0</v>
      </c>
      <c r="DG686" s="14">
        <v>1</v>
      </c>
      <c r="DH686" s="14"/>
      <c r="DI686" s="14"/>
      <c r="DJ686" s="14"/>
      <c r="DK686" s="14"/>
      <c r="DL686" s="14"/>
      <c r="DM686" s="14"/>
      <c r="DN686" s="14"/>
      <c r="DO686" s="14"/>
      <c r="DP686" s="14"/>
      <c r="DQ686" s="14"/>
      <c r="DR686" s="14"/>
      <c r="DS686" s="14"/>
      <c r="DT686" s="14"/>
      <c r="DU686" s="14"/>
      <c r="DV686" s="14"/>
      <c r="DW686" s="14"/>
      <c r="DX686" s="14"/>
      <c r="DY686" s="14"/>
      <c r="DZ686" s="14"/>
      <c r="EA686" s="14"/>
    </row>
    <row r="687" spans="1:131" x14ac:dyDescent="0.25">
      <c r="A687" s="14" t="s">
        <v>64</v>
      </c>
      <c r="B687" s="14" t="s">
        <v>29</v>
      </c>
      <c r="C687" s="14" t="s">
        <v>63</v>
      </c>
      <c r="D687" s="14" t="s">
        <v>63</v>
      </c>
      <c r="E687" s="14" t="s">
        <v>63</v>
      </c>
      <c r="F687" s="14" t="s">
        <v>63</v>
      </c>
      <c r="G687" s="14" t="s">
        <v>191</v>
      </c>
      <c r="H687" s="1">
        <v>42258</v>
      </c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  <c r="BM687" s="14"/>
      <c r="BN687" s="14"/>
      <c r="BO687" s="14"/>
      <c r="BP687" s="14"/>
      <c r="BQ687" s="14"/>
      <c r="BR687" s="14"/>
      <c r="BS687" s="14"/>
      <c r="BT687" s="14"/>
      <c r="BU687" s="14"/>
      <c r="BV687" s="14"/>
      <c r="BW687" s="14"/>
      <c r="BX687" s="14"/>
      <c r="BY687" s="14"/>
      <c r="BZ687" s="14"/>
      <c r="CA687" s="14"/>
      <c r="CB687" s="14"/>
      <c r="CC687" s="14"/>
      <c r="CD687" s="14"/>
      <c r="CE687" s="14"/>
      <c r="CF687" s="14"/>
      <c r="CG687" s="14"/>
      <c r="CH687" s="14"/>
      <c r="CI687" s="14"/>
      <c r="CJ687" s="14"/>
      <c r="CK687" s="14"/>
      <c r="CL687" s="14"/>
      <c r="CM687" s="14"/>
      <c r="CN687" s="14"/>
      <c r="CO687" s="14"/>
      <c r="CP687" s="14"/>
      <c r="CQ687" s="14"/>
      <c r="CR687" s="14"/>
      <c r="CS687" s="14"/>
      <c r="CT687" s="14"/>
      <c r="CU687" s="14"/>
      <c r="CV687" s="14"/>
      <c r="CW687" s="14"/>
      <c r="CX687" s="14"/>
      <c r="CY687" s="14"/>
      <c r="CZ687" s="14"/>
      <c r="DD687" s="14">
        <v>16</v>
      </c>
      <c r="DE687" s="14">
        <v>19</v>
      </c>
      <c r="DF687" s="27">
        <f t="shared" ca="1" si="11"/>
        <v>0</v>
      </c>
      <c r="DG687" s="14">
        <v>1</v>
      </c>
      <c r="DH687" s="14"/>
      <c r="DI687" s="14"/>
      <c r="DJ687" s="14"/>
      <c r="DK687" s="14"/>
      <c r="DL687" s="14"/>
      <c r="DM687" s="14"/>
      <c r="DN687" s="14"/>
      <c r="DO687" s="14"/>
      <c r="DP687" s="14"/>
      <c r="DQ687" s="14"/>
      <c r="DR687" s="14"/>
      <c r="DS687" s="14"/>
      <c r="DT687" s="14"/>
      <c r="DU687" s="14"/>
      <c r="DV687" s="14"/>
      <c r="DW687" s="14"/>
      <c r="DX687" s="14"/>
      <c r="DY687" s="14"/>
      <c r="DZ687" s="14"/>
      <c r="EA687" s="14"/>
    </row>
    <row r="688" spans="1:131" x14ac:dyDescent="0.25">
      <c r="A688" s="14" t="s">
        <v>64</v>
      </c>
      <c r="B688" s="14" t="s">
        <v>29</v>
      </c>
      <c r="C688" s="14" t="s">
        <v>63</v>
      </c>
      <c r="D688" s="14" t="s">
        <v>63</v>
      </c>
      <c r="E688" s="14" t="s">
        <v>63</v>
      </c>
      <c r="F688" s="14" t="s">
        <v>63</v>
      </c>
      <c r="G688" s="14" t="s">
        <v>191</v>
      </c>
      <c r="H688" s="1" t="s">
        <v>181</v>
      </c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  <c r="BM688" s="14"/>
      <c r="BN688" s="14"/>
      <c r="BO688" s="14"/>
      <c r="BP688" s="14"/>
      <c r="BQ688" s="14"/>
      <c r="BR688" s="14"/>
      <c r="BS688" s="14"/>
      <c r="BT688" s="14"/>
      <c r="BU688" s="14"/>
      <c r="BV688" s="14"/>
      <c r="BW688" s="14"/>
      <c r="BX688" s="14"/>
      <c r="BY688" s="14"/>
      <c r="BZ688" s="14"/>
      <c r="CA688" s="14"/>
      <c r="CB688" s="14"/>
      <c r="CC688" s="14"/>
      <c r="CD688" s="14"/>
      <c r="CE688" s="14"/>
      <c r="CF688" s="14"/>
      <c r="CG688" s="14"/>
      <c r="CH688" s="14"/>
      <c r="CI688" s="14"/>
      <c r="CJ688" s="14"/>
      <c r="CK688" s="14"/>
      <c r="CL688" s="14"/>
      <c r="CM688" s="14"/>
      <c r="CN688" s="14"/>
      <c r="CO688" s="14"/>
      <c r="CP688" s="14"/>
      <c r="CQ688" s="14"/>
      <c r="CR688" s="14"/>
      <c r="CS688" s="14"/>
      <c r="CT688" s="14"/>
      <c r="CU688" s="14"/>
      <c r="CV688" s="14"/>
      <c r="CW688" s="14"/>
      <c r="CX688" s="14"/>
      <c r="CY688" s="14"/>
      <c r="CZ688" s="14"/>
      <c r="DD688" s="14">
        <v>16</v>
      </c>
      <c r="DE688" s="14">
        <v>19</v>
      </c>
      <c r="DF688" s="27">
        <f t="shared" ca="1" si="11"/>
        <v>0</v>
      </c>
      <c r="DG688" s="14">
        <v>1</v>
      </c>
      <c r="DH688" s="14"/>
      <c r="DI688" s="14"/>
      <c r="DJ688" s="14"/>
      <c r="DK688" s="14"/>
      <c r="DL688" s="14"/>
      <c r="DM688" s="14"/>
      <c r="DN688" s="14"/>
      <c r="DO688" s="14"/>
      <c r="DP688" s="14"/>
      <c r="DQ688" s="14"/>
      <c r="DR688" s="14"/>
      <c r="DS688" s="14"/>
      <c r="DT688" s="14"/>
      <c r="DU688" s="14"/>
      <c r="DV688" s="14"/>
      <c r="DW688" s="14"/>
      <c r="DX688" s="14"/>
      <c r="DY688" s="14"/>
      <c r="DZ688" s="14"/>
      <c r="EA688" s="14"/>
    </row>
    <row r="689" spans="1:131" x14ac:dyDescent="0.25">
      <c r="A689" s="14" t="s">
        <v>64</v>
      </c>
      <c r="B689" s="14" t="s">
        <v>29</v>
      </c>
      <c r="C689" s="14" t="s">
        <v>63</v>
      </c>
      <c r="D689" s="14" t="s">
        <v>63</v>
      </c>
      <c r="E689" s="14" t="s">
        <v>63</v>
      </c>
      <c r="F689" s="14" t="s">
        <v>63</v>
      </c>
      <c r="G689" s="14" t="s">
        <v>192</v>
      </c>
      <c r="H689" s="1">
        <v>42163</v>
      </c>
      <c r="I689" s="14">
        <v>1449.4269999999999</v>
      </c>
      <c r="J689" s="14">
        <v>1361.4880000000001</v>
      </c>
      <c r="K689" s="14">
        <v>1325.06</v>
      </c>
      <c r="L689" s="14">
        <v>1362.0709999999999</v>
      </c>
      <c r="M689" s="14">
        <v>1736.116</v>
      </c>
      <c r="N689" s="14">
        <v>2002.8320000000001</v>
      </c>
      <c r="O689" s="14">
        <v>2886.8539999999998</v>
      </c>
      <c r="P689" s="14">
        <v>3190.4209999999998</v>
      </c>
      <c r="Q689" s="14">
        <v>3431.9360000000001</v>
      </c>
      <c r="R689" s="14">
        <v>3856.9180000000001</v>
      </c>
      <c r="S689" s="14">
        <v>4385.2439999999997</v>
      </c>
      <c r="T689" s="14">
        <v>4646.25</v>
      </c>
      <c r="U689" s="14">
        <v>4825.9070000000002</v>
      </c>
      <c r="V689" s="14">
        <v>4974.3040000000001</v>
      </c>
      <c r="W689" s="14">
        <v>4944.2070000000003</v>
      </c>
      <c r="X689" s="14">
        <v>4175.5349999999999</v>
      </c>
      <c r="Y689" s="14">
        <v>4266.9679999999998</v>
      </c>
      <c r="Z689" s="14">
        <v>4394.973</v>
      </c>
      <c r="AA689" s="14">
        <v>4441.8770000000004</v>
      </c>
      <c r="AB689" s="14">
        <v>5162.5389999999998</v>
      </c>
      <c r="AC689" s="14">
        <v>5286.4430000000002</v>
      </c>
      <c r="AD689" s="14">
        <v>4666.2280000000001</v>
      </c>
      <c r="AE689" s="14">
        <v>2639.6320000000001</v>
      </c>
      <c r="AF689" s="14">
        <v>2103.4789999999998</v>
      </c>
      <c r="AG689" s="14">
        <v>4319.8379999999997</v>
      </c>
      <c r="AH689" s="14">
        <v>1505.489</v>
      </c>
      <c r="AI689" s="14">
        <v>1414.0060000000001</v>
      </c>
      <c r="AJ689" s="14">
        <v>1326.7850000000001</v>
      </c>
      <c r="AK689" s="14">
        <v>1323.2619999999999</v>
      </c>
      <c r="AL689" s="14">
        <v>1685.325</v>
      </c>
      <c r="AM689" s="14">
        <v>1911.56</v>
      </c>
      <c r="AN689" s="14">
        <v>2825.6170000000002</v>
      </c>
      <c r="AO689" s="14">
        <v>3222.1959999999999</v>
      </c>
      <c r="AP689" s="14">
        <v>3516.884</v>
      </c>
      <c r="AQ689" s="14">
        <v>3894.6370000000002</v>
      </c>
      <c r="AR689" s="14">
        <v>4441.9179999999997</v>
      </c>
      <c r="AS689" s="14">
        <v>4653.28</v>
      </c>
      <c r="AT689" s="14">
        <v>4838.3860000000004</v>
      </c>
      <c r="AU689" s="14">
        <v>4969.2070000000003</v>
      </c>
      <c r="AV689" s="14">
        <v>4981.8050000000003</v>
      </c>
      <c r="AW689" s="14">
        <v>5299.9</v>
      </c>
      <c r="AX689" s="14">
        <v>5229.3140000000003</v>
      </c>
      <c r="AY689" s="14">
        <v>5291.8869999999997</v>
      </c>
      <c r="AZ689" s="14">
        <v>5240.3890000000001</v>
      </c>
      <c r="BA689" s="14">
        <v>5100.1880000000001</v>
      </c>
      <c r="BB689" s="14">
        <v>5044.1940000000004</v>
      </c>
      <c r="BC689" s="14">
        <v>4520.0770000000002</v>
      </c>
      <c r="BD689" s="14">
        <v>2616.8310000000001</v>
      </c>
      <c r="BE689" s="14">
        <v>2069.835</v>
      </c>
      <c r="BF689" s="14">
        <v>5256.7370000000001</v>
      </c>
      <c r="BG689" s="14">
        <v>82.5</v>
      </c>
      <c r="BH689" s="14">
        <v>79.5</v>
      </c>
      <c r="BI689" s="14">
        <v>78.5</v>
      </c>
      <c r="BJ689" s="14">
        <v>76.5</v>
      </c>
      <c r="BK689" s="14">
        <v>74.5</v>
      </c>
      <c r="BL689" s="14">
        <v>73.5</v>
      </c>
      <c r="BM689" s="14">
        <v>74.5</v>
      </c>
      <c r="BN689" s="14">
        <v>78.5</v>
      </c>
      <c r="BO689" s="14">
        <v>82</v>
      </c>
      <c r="BP689" s="14">
        <v>86</v>
      </c>
      <c r="BQ689" s="14">
        <v>89</v>
      </c>
      <c r="BR689" s="14">
        <v>93</v>
      </c>
      <c r="BS689" s="14">
        <v>95.5</v>
      </c>
      <c r="BT689" s="14">
        <v>99.5</v>
      </c>
      <c r="BU689" s="14">
        <v>102</v>
      </c>
      <c r="BV689" s="14">
        <v>104</v>
      </c>
      <c r="BW689" s="14">
        <v>105.5</v>
      </c>
      <c r="BX689" s="14">
        <v>106</v>
      </c>
      <c r="BY689" s="14">
        <v>104.5</v>
      </c>
      <c r="BZ689" s="14">
        <v>102</v>
      </c>
      <c r="CA689" s="14">
        <v>99</v>
      </c>
      <c r="CB689" s="14">
        <v>95.5</v>
      </c>
      <c r="CC689" s="14">
        <v>91</v>
      </c>
      <c r="CD689" s="14">
        <v>87</v>
      </c>
      <c r="CE689" s="14">
        <v>2507.8960000000002</v>
      </c>
      <c r="CF689" s="14">
        <v>3270.51</v>
      </c>
      <c r="CG689" s="14">
        <v>2712.9569999999999</v>
      </c>
      <c r="CH689" s="14">
        <v>2533.14</v>
      </c>
      <c r="CI689" s="14">
        <v>2215.8319999999999</v>
      </c>
      <c r="CJ689" s="14">
        <v>1628.547</v>
      </c>
      <c r="CK689" s="14">
        <v>1537.7249999999999</v>
      </c>
      <c r="CL689" s="14">
        <v>867.90750000000003</v>
      </c>
      <c r="CM689" s="14">
        <v>783.30100000000004</v>
      </c>
      <c r="CN689" s="14">
        <v>845.77440000000001</v>
      </c>
      <c r="CO689" s="14">
        <v>1038.7729999999999</v>
      </c>
      <c r="CP689" s="14">
        <v>995.19709999999998</v>
      </c>
      <c r="CQ689" s="14">
        <v>1050.242</v>
      </c>
      <c r="CR689" s="14">
        <v>1045.069</v>
      </c>
      <c r="CS689" s="14">
        <v>1139.376</v>
      </c>
      <c r="CT689" s="14">
        <v>1389.5119999999999</v>
      </c>
      <c r="CU689" s="14">
        <v>1493.79</v>
      </c>
      <c r="CV689" s="14">
        <v>1403.2049999999999</v>
      </c>
      <c r="CW689" s="14">
        <v>1388.5070000000001</v>
      </c>
      <c r="CX689" s="14">
        <v>2041</v>
      </c>
      <c r="CY689" s="14">
        <v>1922.817</v>
      </c>
      <c r="CZ689" s="14">
        <v>4423.2889999999998</v>
      </c>
      <c r="DA689" s="14">
        <v>2383.6950000000002</v>
      </c>
      <c r="DB689" s="14">
        <v>1934.0920000000001</v>
      </c>
      <c r="DC689" s="14">
        <v>1178.046</v>
      </c>
      <c r="DD689" s="14">
        <v>16</v>
      </c>
      <c r="DE689" s="14">
        <v>19</v>
      </c>
      <c r="DF689" s="27">
        <f t="shared" ca="1" si="11"/>
        <v>880.88824999999906</v>
      </c>
      <c r="DG689" s="14">
        <v>0</v>
      </c>
      <c r="DH689" s="14"/>
      <c r="DI689" s="14"/>
      <c r="DJ689" s="14"/>
      <c r="DK689" s="14"/>
      <c r="DL689" s="14"/>
      <c r="DM689" s="14"/>
      <c r="DN689" s="14"/>
      <c r="DO689" s="14"/>
      <c r="DP689" s="14"/>
      <c r="DQ689" s="14"/>
      <c r="DR689" s="14"/>
      <c r="DS689" s="14"/>
      <c r="DT689" s="14"/>
      <c r="DU689" s="14"/>
      <c r="DV689" s="14"/>
      <c r="DW689" s="14"/>
      <c r="DX689" s="14"/>
      <c r="DY689" s="14"/>
      <c r="DZ689" s="14"/>
      <c r="EA689" s="14"/>
    </row>
    <row r="690" spans="1:131" x14ac:dyDescent="0.25">
      <c r="A690" s="14" t="s">
        <v>64</v>
      </c>
      <c r="B690" s="14" t="s">
        <v>29</v>
      </c>
      <c r="C690" s="14" t="s">
        <v>63</v>
      </c>
      <c r="D690" s="14" t="s">
        <v>63</v>
      </c>
      <c r="E690" s="14" t="s">
        <v>63</v>
      </c>
      <c r="F690" s="14" t="s">
        <v>63</v>
      </c>
      <c r="G690" s="14" t="s">
        <v>192</v>
      </c>
      <c r="H690" s="1">
        <v>42167</v>
      </c>
      <c r="I690" s="14">
        <v>1386.4179999999999</v>
      </c>
      <c r="J690" s="14">
        <v>1330.152</v>
      </c>
      <c r="K690" s="14">
        <v>1293.0899999999999</v>
      </c>
      <c r="L690" s="14">
        <v>1346.8979999999999</v>
      </c>
      <c r="M690" s="14">
        <v>1744.6610000000001</v>
      </c>
      <c r="N690" s="14">
        <v>1887.136</v>
      </c>
      <c r="O690" s="14">
        <v>2792.355</v>
      </c>
      <c r="P690" s="14">
        <v>3080.0909999999999</v>
      </c>
      <c r="Q690" s="14">
        <v>3343.83</v>
      </c>
      <c r="R690" s="14">
        <v>3612.7220000000002</v>
      </c>
      <c r="S690" s="14">
        <v>3711.9520000000002</v>
      </c>
      <c r="T690" s="14">
        <v>3985.0189999999998</v>
      </c>
      <c r="U690" s="14">
        <v>4148.6440000000002</v>
      </c>
      <c r="V690" s="14">
        <v>4172.9399999999996</v>
      </c>
      <c r="W690" s="14">
        <v>4206.6589999999997</v>
      </c>
      <c r="X690" s="14">
        <v>3215.8809999999999</v>
      </c>
      <c r="Y690" s="14">
        <v>3136.837</v>
      </c>
      <c r="Z690" s="14">
        <v>3360.087</v>
      </c>
      <c r="AA690" s="14">
        <v>3486.4760000000001</v>
      </c>
      <c r="AB690" s="14">
        <v>4372.8590000000004</v>
      </c>
      <c r="AC690" s="14">
        <v>4928.3389999999999</v>
      </c>
      <c r="AD690" s="14">
        <v>4288.9610000000002</v>
      </c>
      <c r="AE690" s="14">
        <v>2500.6860000000001</v>
      </c>
      <c r="AF690" s="14">
        <v>1797.3589999999999</v>
      </c>
      <c r="AG690" s="14">
        <v>3299.82</v>
      </c>
      <c r="AH690" s="14">
        <v>1428.1859999999999</v>
      </c>
      <c r="AI690" s="14">
        <v>1359.6980000000001</v>
      </c>
      <c r="AJ690" s="14">
        <v>1330.663</v>
      </c>
      <c r="AK690" s="14">
        <v>1380.8440000000001</v>
      </c>
      <c r="AL690" s="14">
        <v>1826.75</v>
      </c>
      <c r="AM690" s="14">
        <v>1925.2159999999999</v>
      </c>
      <c r="AN690" s="14">
        <v>2719.9789999999998</v>
      </c>
      <c r="AO690" s="14">
        <v>3032.5390000000002</v>
      </c>
      <c r="AP690" s="14">
        <v>3341.6390000000001</v>
      </c>
      <c r="AQ690" s="14">
        <v>3630.7080000000001</v>
      </c>
      <c r="AR690" s="14">
        <v>3781.9470000000001</v>
      </c>
      <c r="AS690" s="14">
        <v>4030.34</v>
      </c>
      <c r="AT690" s="14">
        <v>4145.7520000000004</v>
      </c>
      <c r="AU690" s="14">
        <v>4131.0469999999996</v>
      </c>
      <c r="AV690" s="14">
        <v>4181.7370000000001</v>
      </c>
      <c r="AW690" s="14">
        <v>4412.799</v>
      </c>
      <c r="AX690" s="14">
        <v>4291.777</v>
      </c>
      <c r="AY690" s="14">
        <v>4395.2330000000002</v>
      </c>
      <c r="AZ690" s="14">
        <v>4351.88</v>
      </c>
      <c r="BA690" s="14">
        <v>4380.9290000000001</v>
      </c>
      <c r="BB690" s="14">
        <v>4746.0280000000002</v>
      </c>
      <c r="BC690" s="14">
        <v>4151.8940000000002</v>
      </c>
      <c r="BD690" s="14">
        <v>2467.0940000000001</v>
      </c>
      <c r="BE690" s="14">
        <v>1794.9480000000001</v>
      </c>
      <c r="BF690" s="14">
        <v>4390.76</v>
      </c>
      <c r="BG690" s="14">
        <v>81</v>
      </c>
      <c r="BH690" s="14">
        <v>79.5</v>
      </c>
      <c r="BI690" s="14">
        <v>78.5</v>
      </c>
      <c r="BJ690" s="14">
        <v>77</v>
      </c>
      <c r="BK690" s="14">
        <v>76</v>
      </c>
      <c r="BL690" s="14">
        <v>75</v>
      </c>
      <c r="BM690" s="14">
        <v>76</v>
      </c>
      <c r="BN690" s="14">
        <v>79.5</v>
      </c>
      <c r="BO690" s="14">
        <v>81</v>
      </c>
      <c r="BP690" s="14">
        <v>82.5</v>
      </c>
      <c r="BQ690" s="14">
        <v>84.5</v>
      </c>
      <c r="BR690" s="14">
        <v>88.5</v>
      </c>
      <c r="BS690" s="14">
        <v>89</v>
      </c>
      <c r="BT690" s="14">
        <v>88.5</v>
      </c>
      <c r="BU690" s="14">
        <v>88</v>
      </c>
      <c r="BV690" s="14">
        <v>90.5</v>
      </c>
      <c r="BW690" s="14">
        <v>94</v>
      </c>
      <c r="BX690" s="14">
        <v>96</v>
      </c>
      <c r="BY690" s="14">
        <v>97.5</v>
      </c>
      <c r="BZ690" s="14">
        <v>96</v>
      </c>
      <c r="CA690" s="14">
        <v>92.5</v>
      </c>
      <c r="CB690" s="14">
        <v>90.5</v>
      </c>
      <c r="CC690" s="14">
        <v>88.5</v>
      </c>
      <c r="CD690" s="14">
        <v>86.5</v>
      </c>
      <c r="CE690" s="14">
        <v>4065.7489999999998</v>
      </c>
      <c r="CF690" s="14">
        <v>3935.8519999999999</v>
      </c>
      <c r="CG690" s="14">
        <v>3811.607</v>
      </c>
      <c r="CH690" s="14">
        <v>3455.2080000000001</v>
      </c>
      <c r="CI690" s="14">
        <v>3165.7689999999998</v>
      </c>
      <c r="CJ690" s="14">
        <v>2509.4369999999999</v>
      </c>
      <c r="CK690" s="14">
        <v>3313.152</v>
      </c>
      <c r="CL690" s="14">
        <v>2114.31</v>
      </c>
      <c r="CM690" s="14">
        <v>1418.057</v>
      </c>
      <c r="CN690" s="14">
        <v>1107.49</v>
      </c>
      <c r="CO690" s="14">
        <v>1180.645</v>
      </c>
      <c r="CP690" s="14">
        <v>1086.037</v>
      </c>
      <c r="CQ690" s="14">
        <v>1506.1389999999999</v>
      </c>
      <c r="CR690" s="14">
        <v>2190.0410000000002</v>
      </c>
      <c r="CS690" s="14">
        <v>2512.5590000000002</v>
      </c>
      <c r="CT690" s="14">
        <v>2425.7399999999998</v>
      </c>
      <c r="CU690" s="14">
        <v>1877.4110000000001</v>
      </c>
      <c r="CV690" s="14">
        <v>1503.356</v>
      </c>
      <c r="CW690" s="14">
        <v>1570.348</v>
      </c>
      <c r="CX690" s="14">
        <v>2661.1410000000001</v>
      </c>
      <c r="CY690" s="14">
        <v>2250.6840000000002</v>
      </c>
      <c r="CZ690" s="14">
        <v>5216.2470000000003</v>
      </c>
      <c r="DA690" s="14">
        <v>4194.2370000000001</v>
      </c>
      <c r="DB690" s="14">
        <v>5228.03</v>
      </c>
      <c r="DC690" s="14">
        <v>1402.877</v>
      </c>
      <c r="DD690" s="14">
        <v>16</v>
      </c>
      <c r="DE690" s="14">
        <v>19</v>
      </c>
      <c r="DF690" s="27">
        <f t="shared" ca="1" si="11"/>
        <v>1020.5662500000003</v>
      </c>
      <c r="DG690" s="14">
        <v>0</v>
      </c>
      <c r="DH690" s="14"/>
      <c r="DI690" s="14"/>
      <c r="DJ690" s="14"/>
      <c r="DK690" s="14"/>
      <c r="DL690" s="14"/>
      <c r="DM690" s="14"/>
      <c r="DN690" s="14"/>
      <c r="DO690" s="14"/>
      <c r="DP690" s="14"/>
      <c r="DQ690" s="14"/>
      <c r="DR690" s="14"/>
      <c r="DS690" s="14"/>
      <c r="DT690" s="14"/>
      <c r="DU690" s="14"/>
      <c r="DV690" s="14"/>
      <c r="DW690" s="14"/>
      <c r="DX690" s="14"/>
      <c r="DY690" s="14"/>
      <c r="DZ690" s="14"/>
      <c r="EA690" s="14"/>
    </row>
    <row r="691" spans="1:131" x14ac:dyDescent="0.25">
      <c r="A691" s="14" t="s">
        <v>64</v>
      </c>
      <c r="B691" s="14" t="s">
        <v>29</v>
      </c>
      <c r="C691" s="14" t="s">
        <v>63</v>
      </c>
      <c r="D691" s="14" t="s">
        <v>63</v>
      </c>
      <c r="E691" s="14" t="s">
        <v>63</v>
      </c>
      <c r="F691" s="14" t="s">
        <v>63</v>
      </c>
      <c r="G691" s="14" t="s">
        <v>192</v>
      </c>
      <c r="H691" s="1">
        <v>42180</v>
      </c>
      <c r="I691" s="14">
        <v>1708.6669999999999</v>
      </c>
      <c r="J691" s="14">
        <v>1633.2950000000001</v>
      </c>
      <c r="K691" s="14">
        <v>1649.5450000000001</v>
      </c>
      <c r="L691" s="14">
        <v>1661.039</v>
      </c>
      <c r="M691" s="14">
        <v>2059.6959999999999</v>
      </c>
      <c r="N691" s="14">
        <v>2098.4769999999999</v>
      </c>
      <c r="O691" s="14">
        <v>2954.759</v>
      </c>
      <c r="P691" s="14">
        <v>3249.7939999999999</v>
      </c>
      <c r="Q691" s="14">
        <v>3586.4810000000002</v>
      </c>
      <c r="R691" s="14">
        <v>4034.0610000000001</v>
      </c>
      <c r="S691" s="14">
        <v>4408.0910000000003</v>
      </c>
      <c r="T691" s="14">
        <v>4709.4269999999997</v>
      </c>
      <c r="U691" s="14">
        <v>4855.49</v>
      </c>
      <c r="V691" s="14">
        <v>5013.567</v>
      </c>
      <c r="W691" s="14">
        <v>5180.1779999999999</v>
      </c>
      <c r="X691" s="14">
        <v>4160.1940000000004</v>
      </c>
      <c r="Y691" s="14">
        <v>4284.982</v>
      </c>
      <c r="Z691" s="14">
        <v>4410.2259999999997</v>
      </c>
      <c r="AA691" s="14">
        <v>4412.259</v>
      </c>
      <c r="AB691" s="14">
        <v>5302.1880000000001</v>
      </c>
      <c r="AC691" s="14">
        <v>5560.625</v>
      </c>
      <c r="AD691" s="14">
        <v>4893.95</v>
      </c>
      <c r="AE691" s="14">
        <v>2818.4479999999999</v>
      </c>
      <c r="AF691" s="14">
        <v>2239.962</v>
      </c>
      <c r="AG691" s="14">
        <v>4316.915</v>
      </c>
      <c r="AH691" s="14">
        <v>1747.98</v>
      </c>
      <c r="AI691" s="14">
        <v>1665.922</v>
      </c>
      <c r="AJ691" s="14">
        <v>1654.146</v>
      </c>
      <c r="AK691" s="14">
        <v>1617.8989999999999</v>
      </c>
      <c r="AL691" s="14">
        <v>2002.798</v>
      </c>
      <c r="AM691" s="14">
        <v>2002.3420000000001</v>
      </c>
      <c r="AN691" s="14">
        <v>2886.2339999999999</v>
      </c>
      <c r="AO691" s="14">
        <v>3281.0230000000001</v>
      </c>
      <c r="AP691" s="14">
        <v>3640.5509999999999</v>
      </c>
      <c r="AQ691" s="14">
        <v>4067.8339999999998</v>
      </c>
      <c r="AR691" s="14">
        <v>4432.7910000000002</v>
      </c>
      <c r="AS691" s="14">
        <v>4729.67</v>
      </c>
      <c r="AT691" s="14">
        <v>4879.9570000000003</v>
      </c>
      <c r="AU691" s="14">
        <v>5005.0680000000002</v>
      </c>
      <c r="AV691" s="14">
        <v>5211.2830000000004</v>
      </c>
      <c r="AW691" s="14">
        <v>5315.8429999999998</v>
      </c>
      <c r="AX691" s="14">
        <v>5301.25</v>
      </c>
      <c r="AY691" s="14">
        <v>5334.59</v>
      </c>
      <c r="AZ691" s="14">
        <v>5192.0749999999998</v>
      </c>
      <c r="BA691" s="14">
        <v>5217.5619999999999</v>
      </c>
      <c r="BB691" s="14">
        <v>5348.9520000000002</v>
      </c>
      <c r="BC691" s="14">
        <v>4799.7569999999996</v>
      </c>
      <c r="BD691" s="14">
        <v>2799.6779999999999</v>
      </c>
      <c r="BE691" s="14">
        <v>2206.8969999999999</v>
      </c>
      <c r="BF691" s="14">
        <v>5289.22</v>
      </c>
      <c r="BG691" s="14">
        <v>83.5</v>
      </c>
      <c r="BH691" s="14">
        <v>81.5</v>
      </c>
      <c r="BI691" s="14">
        <v>79</v>
      </c>
      <c r="BJ691" s="14">
        <v>76</v>
      </c>
      <c r="BK691" s="14">
        <v>74</v>
      </c>
      <c r="BL691" s="14">
        <v>73</v>
      </c>
      <c r="BM691" s="14">
        <v>75</v>
      </c>
      <c r="BN691" s="14">
        <v>78.5</v>
      </c>
      <c r="BO691" s="14">
        <v>84</v>
      </c>
      <c r="BP691" s="14">
        <v>87.5</v>
      </c>
      <c r="BQ691" s="14">
        <v>91</v>
      </c>
      <c r="BR691" s="14">
        <v>94.5</v>
      </c>
      <c r="BS691" s="14">
        <v>96.5</v>
      </c>
      <c r="BT691" s="14">
        <v>99</v>
      </c>
      <c r="BU691" s="14">
        <v>100.5</v>
      </c>
      <c r="BV691" s="14">
        <v>101.5</v>
      </c>
      <c r="BW691" s="14">
        <v>103.5</v>
      </c>
      <c r="BX691" s="14">
        <v>105</v>
      </c>
      <c r="BY691" s="14">
        <v>105</v>
      </c>
      <c r="BZ691" s="14">
        <v>102.5</v>
      </c>
      <c r="CA691" s="14">
        <v>98</v>
      </c>
      <c r="CB691" s="14">
        <v>93</v>
      </c>
      <c r="CC691" s="14">
        <v>89.5</v>
      </c>
      <c r="CD691" s="14">
        <v>87</v>
      </c>
      <c r="CE691" s="14">
        <v>1994.009</v>
      </c>
      <c r="CF691" s="14">
        <v>2101.4560000000001</v>
      </c>
      <c r="CG691" s="14">
        <v>2414.848</v>
      </c>
      <c r="CH691" s="14">
        <v>3054.1660000000002</v>
      </c>
      <c r="CI691" s="14">
        <v>2524.9580000000001</v>
      </c>
      <c r="CJ691" s="14">
        <v>1805.819</v>
      </c>
      <c r="CK691" s="14">
        <v>1748.875</v>
      </c>
      <c r="CL691" s="14">
        <v>811.04139999999995</v>
      </c>
      <c r="CM691" s="14">
        <v>785.47389999999996</v>
      </c>
      <c r="CN691" s="14">
        <v>808.0883</v>
      </c>
      <c r="CO691" s="14">
        <v>874.8356</v>
      </c>
      <c r="CP691" s="14">
        <v>824.87959999999998</v>
      </c>
      <c r="CQ691" s="14">
        <v>856.55219999999997</v>
      </c>
      <c r="CR691" s="14">
        <v>876.04280000000006</v>
      </c>
      <c r="CS691" s="14">
        <v>934.21079999999995</v>
      </c>
      <c r="CT691" s="14">
        <v>1025.1679999999999</v>
      </c>
      <c r="CU691" s="14">
        <v>1108</v>
      </c>
      <c r="CV691" s="14">
        <v>1205.4829999999999</v>
      </c>
      <c r="CW691" s="14">
        <v>1415.9380000000001</v>
      </c>
      <c r="CX691" s="14">
        <v>2016.0530000000001</v>
      </c>
      <c r="CY691" s="14">
        <v>1672.259</v>
      </c>
      <c r="CZ691" s="14">
        <v>3095.884</v>
      </c>
      <c r="DA691" s="14">
        <v>1866.3589999999999</v>
      </c>
      <c r="DB691" s="14">
        <v>1844.0509999999999</v>
      </c>
      <c r="DC691" s="14">
        <v>960.44949999999994</v>
      </c>
      <c r="DD691" s="14">
        <v>16</v>
      </c>
      <c r="DE691" s="14">
        <v>19</v>
      </c>
      <c r="DF691" s="27">
        <f t="shared" ca="1" si="11"/>
        <v>973.82625000000007</v>
      </c>
      <c r="DG691" s="14">
        <v>0</v>
      </c>
      <c r="DH691" s="14"/>
      <c r="DI691" s="14"/>
      <c r="DJ691" s="14"/>
      <c r="DK691" s="14"/>
      <c r="DL691" s="14"/>
      <c r="DM691" s="14"/>
      <c r="DN691" s="14"/>
      <c r="DO691" s="14"/>
      <c r="DP691" s="14"/>
      <c r="DQ691" s="14"/>
      <c r="DR691" s="14"/>
      <c r="DS691" s="14"/>
      <c r="DT691" s="14"/>
      <c r="DU691" s="14"/>
      <c r="DV691" s="14"/>
      <c r="DW691" s="14"/>
      <c r="DX691" s="14"/>
      <c r="DY691" s="14"/>
      <c r="DZ691" s="14"/>
      <c r="EA691" s="14"/>
    </row>
    <row r="692" spans="1:131" x14ac:dyDescent="0.25">
      <c r="A692" s="14" t="s">
        <v>64</v>
      </c>
      <c r="B692" s="14" t="s">
        <v>29</v>
      </c>
      <c r="C692" s="14" t="s">
        <v>63</v>
      </c>
      <c r="D692" s="14" t="s">
        <v>63</v>
      </c>
      <c r="E692" s="14" t="s">
        <v>63</v>
      </c>
      <c r="F692" s="14" t="s">
        <v>63</v>
      </c>
      <c r="G692" s="14" t="s">
        <v>192</v>
      </c>
      <c r="H692" s="1">
        <v>42181</v>
      </c>
      <c r="I692" s="14">
        <v>1846.1</v>
      </c>
      <c r="J692" s="14">
        <v>1755.4269999999999</v>
      </c>
      <c r="K692" s="14">
        <v>1696.8240000000001</v>
      </c>
      <c r="L692" s="14">
        <v>1719.934</v>
      </c>
      <c r="M692" s="14">
        <v>2084.1770000000001</v>
      </c>
      <c r="N692" s="14">
        <v>2109.98</v>
      </c>
      <c r="O692" s="14">
        <v>3040.39</v>
      </c>
      <c r="P692" s="14">
        <v>3300.0529999999999</v>
      </c>
      <c r="Q692" s="14">
        <v>3546.931</v>
      </c>
      <c r="R692" s="14">
        <v>4040.77</v>
      </c>
      <c r="S692" s="14">
        <v>4403.915</v>
      </c>
      <c r="T692" s="14">
        <v>4691.6490000000003</v>
      </c>
      <c r="U692" s="14">
        <v>4867.4669999999996</v>
      </c>
      <c r="V692" s="14">
        <v>4992.4870000000001</v>
      </c>
      <c r="W692" s="14">
        <v>5127.143</v>
      </c>
      <c r="X692" s="14">
        <v>4110.7969999999996</v>
      </c>
      <c r="Y692" s="14">
        <v>4224.8869999999997</v>
      </c>
      <c r="Z692" s="14">
        <v>4341.4040000000005</v>
      </c>
      <c r="AA692" s="14">
        <v>4415.8999999999996</v>
      </c>
      <c r="AB692" s="14">
        <v>5202.0029999999997</v>
      </c>
      <c r="AC692" s="14">
        <v>5464.7489999999998</v>
      </c>
      <c r="AD692" s="14">
        <v>4773.741</v>
      </c>
      <c r="AE692" s="14">
        <v>2842.8359999999998</v>
      </c>
      <c r="AF692" s="14">
        <v>2011.2539999999999</v>
      </c>
      <c r="AG692" s="14">
        <v>4273.2470000000003</v>
      </c>
      <c r="AH692" s="14">
        <v>1856.9269999999999</v>
      </c>
      <c r="AI692" s="14">
        <v>1758.981</v>
      </c>
      <c r="AJ692" s="14">
        <v>1706.991</v>
      </c>
      <c r="AK692" s="14">
        <v>1679.4939999999999</v>
      </c>
      <c r="AL692" s="14">
        <v>2049.7939999999999</v>
      </c>
      <c r="AM692" s="14">
        <v>2057.056</v>
      </c>
      <c r="AN692" s="14">
        <v>2965.9520000000002</v>
      </c>
      <c r="AO692" s="14">
        <v>3323.7060000000001</v>
      </c>
      <c r="AP692" s="14">
        <v>3604.279</v>
      </c>
      <c r="AQ692" s="14">
        <v>4036.7689999999998</v>
      </c>
      <c r="AR692" s="14">
        <v>4375.0339999999997</v>
      </c>
      <c r="AS692" s="14">
        <v>4664.97</v>
      </c>
      <c r="AT692" s="14">
        <v>4852.585</v>
      </c>
      <c r="AU692" s="14">
        <v>4959.4160000000002</v>
      </c>
      <c r="AV692" s="14">
        <v>5151.6040000000003</v>
      </c>
      <c r="AW692" s="14">
        <v>5225.8270000000002</v>
      </c>
      <c r="AX692" s="14">
        <v>5236.7250000000004</v>
      </c>
      <c r="AY692" s="14">
        <v>5246.6040000000003</v>
      </c>
      <c r="AZ692" s="14">
        <v>5176.6859999999997</v>
      </c>
      <c r="BA692" s="14">
        <v>5116.2520000000004</v>
      </c>
      <c r="BB692" s="14">
        <v>5247.5429999999997</v>
      </c>
      <c r="BC692" s="14">
        <v>4715.4790000000003</v>
      </c>
      <c r="BD692" s="14">
        <v>2864.3870000000002</v>
      </c>
      <c r="BE692" s="14">
        <v>1975.4829999999999</v>
      </c>
      <c r="BF692" s="14">
        <v>5222.6930000000002</v>
      </c>
      <c r="BG692" s="14">
        <v>85.5</v>
      </c>
      <c r="BH692" s="14">
        <v>84.5</v>
      </c>
      <c r="BI692" s="14">
        <v>83</v>
      </c>
      <c r="BJ692" s="14">
        <v>78.5</v>
      </c>
      <c r="BK692" s="14">
        <v>76.5</v>
      </c>
      <c r="BL692" s="14">
        <v>76.5</v>
      </c>
      <c r="BM692" s="14">
        <v>77</v>
      </c>
      <c r="BN692" s="14">
        <v>80</v>
      </c>
      <c r="BO692" s="14">
        <v>83</v>
      </c>
      <c r="BP692" s="14">
        <v>88.5</v>
      </c>
      <c r="BQ692" s="14">
        <v>93.5</v>
      </c>
      <c r="BR692" s="14">
        <v>96</v>
      </c>
      <c r="BS692" s="14">
        <v>98</v>
      </c>
      <c r="BT692" s="14">
        <v>99.5</v>
      </c>
      <c r="BU692" s="14">
        <v>101.5</v>
      </c>
      <c r="BV692" s="14">
        <v>103.5</v>
      </c>
      <c r="BW692" s="14">
        <v>103.5</v>
      </c>
      <c r="BX692" s="14">
        <v>106</v>
      </c>
      <c r="BY692" s="14">
        <v>106</v>
      </c>
      <c r="BZ692" s="14">
        <v>103</v>
      </c>
      <c r="CA692" s="14">
        <v>98.5</v>
      </c>
      <c r="CB692" s="14">
        <v>91.5</v>
      </c>
      <c r="CC692" s="14">
        <v>86.5</v>
      </c>
      <c r="CD692" s="14">
        <v>85</v>
      </c>
      <c r="CE692" s="14">
        <v>2061.223</v>
      </c>
      <c r="CF692" s="14">
        <v>2355.692</v>
      </c>
      <c r="CG692" s="14">
        <v>2222.5129999999999</v>
      </c>
      <c r="CH692" s="14">
        <v>2627.3629999999998</v>
      </c>
      <c r="CI692" s="14">
        <v>1910.6769999999999</v>
      </c>
      <c r="CJ692" s="14">
        <v>1459.6559999999999</v>
      </c>
      <c r="CK692" s="14">
        <v>1455.6289999999999</v>
      </c>
      <c r="CL692" s="14">
        <v>939.16819999999996</v>
      </c>
      <c r="CM692" s="14">
        <v>783.00850000000003</v>
      </c>
      <c r="CN692" s="14">
        <v>836.75729999999999</v>
      </c>
      <c r="CO692" s="14">
        <v>1028.6300000000001</v>
      </c>
      <c r="CP692" s="14">
        <v>902.12900000000002</v>
      </c>
      <c r="CQ692" s="14">
        <v>907.63760000000002</v>
      </c>
      <c r="CR692" s="14">
        <v>943.77779999999996</v>
      </c>
      <c r="CS692" s="14">
        <v>996.35649999999998</v>
      </c>
      <c r="CT692" s="14">
        <v>1131.54</v>
      </c>
      <c r="CU692" s="14">
        <v>1049.048</v>
      </c>
      <c r="CV692" s="14">
        <v>1259.2550000000001</v>
      </c>
      <c r="CW692" s="14">
        <v>1393.8979999999999</v>
      </c>
      <c r="CX692" s="14">
        <v>2014.617</v>
      </c>
      <c r="CY692" s="14">
        <v>1718.289</v>
      </c>
      <c r="CZ692" s="14">
        <v>4869.0649999999996</v>
      </c>
      <c r="DA692" s="14">
        <v>4105.8050000000003</v>
      </c>
      <c r="DB692" s="14">
        <v>3987.5230000000001</v>
      </c>
      <c r="DC692" s="14">
        <v>978.63409999999999</v>
      </c>
      <c r="DD692" s="14">
        <v>16</v>
      </c>
      <c r="DE692" s="14">
        <v>19</v>
      </c>
      <c r="DF692" s="27">
        <f t="shared" ca="1" si="11"/>
        <v>941.94300000000112</v>
      </c>
      <c r="DG692" s="14">
        <v>0</v>
      </c>
      <c r="DH692" s="14"/>
      <c r="DI692" s="14"/>
      <c r="DJ692" s="14"/>
      <c r="DK692" s="14"/>
      <c r="DL692" s="14"/>
      <c r="DM692" s="14"/>
      <c r="DN692" s="14"/>
      <c r="DO692" s="14"/>
      <c r="DP692" s="14"/>
      <c r="DQ692" s="14"/>
      <c r="DR692" s="14"/>
      <c r="DS692" s="14"/>
      <c r="DT692" s="14"/>
      <c r="DU692" s="14"/>
      <c r="DV692" s="14"/>
      <c r="DW692" s="14"/>
      <c r="DX692" s="14"/>
      <c r="DY692" s="14"/>
      <c r="DZ692" s="14"/>
      <c r="EA692" s="14"/>
    </row>
    <row r="693" spans="1:131" x14ac:dyDescent="0.25">
      <c r="A693" s="14" t="s">
        <v>64</v>
      </c>
      <c r="B693" s="14" t="s">
        <v>29</v>
      </c>
      <c r="C693" s="14" t="s">
        <v>63</v>
      </c>
      <c r="D693" s="14" t="s">
        <v>63</v>
      </c>
      <c r="E693" s="14" t="s">
        <v>63</v>
      </c>
      <c r="F693" s="14" t="s">
        <v>63</v>
      </c>
      <c r="G693" s="14" t="s">
        <v>192</v>
      </c>
      <c r="H693" s="1">
        <v>42185</v>
      </c>
      <c r="I693" s="14">
        <v>1943.123</v>
      </c>
      <c r="J693" s="14">
        <v>1832.9290000000001</v>
      </c>
      <c r="K693" s="14">
        <v>1818.9449999999999</v>
      </c>
      <c r="L693" s="14">
        <v>1873.6859999999999</v>
      </c>
      <c r="M693" s="14">
        <v>2237.127</v>
      </c>
      <c r="N693" s="14">
        <v>2250.2089999999998</v>
      </c>
      <c r="O693" s="14">
        <v>3139.6419999999998</v>
      </c>
      <c r="P693" s="14">
        <v>3515.703</v>
      </c>
      <c r="Q693" s="14">
        <v>3725.7139999999999</v>
      </c>
      <c r="R693" s="14">
        <v>4300.7359999999999</v>
      </c>
      <c r="S693" s="14">
        <v>4672.2700000000004</v>
      </c>
      <c r="T693" s="14">
        <v>4929.1130000000003</v>
      </c>
      <c r="U693" s="14">
        <v>5069.7939999999999</v>
      </c>
      <c r="V693" s="14">
        <v>5271.451</v>
      </c>
      <c r="W693" s="14">
        <v>5323.625</v>
      </c>
      <c r="X693" s="14">
        <v>4212.107</v>
      </c>
      <c r="Y693" s="14">
        <v>4411.0370000000003</v>
      </c>
      <c r="Z693" s="14">
        <v>4548.9610000000002</v>
      </c>
      <c r="AA693" s="14">
        <v>4568.1620000000003</v>
      </c>
      <c r="AB693" s="14">
        <v>5420.1549999999997</v>
      </c>
      <c r="AC693" s="14">
        <v>5757.7349999999997</v>
      </c>
      <c r="AD693" s="14">
        <v>5080.9759999999997</v>
      </c>
      <c r="AE693" s="14">
        <v>3019.2420000000002</v>
      </c>
      <c r="AF693" s="14">
        <v>2271.2139999999999</v>
      </c>
      <c r="AG693" s="14">
        <v>4435.067</v>
      </c>
      <c r="AH693" s="14">
        <v>1929.1289999999999</v>
      </c>
      <c r="AI693" s="14">
        <v>1824.0119999999999</v>
      </c>
      <c r="AJ693" s="14">
        <v>1803.796</v>
      </c>
      <c r="AK693" s="14">
        <v>1831.9970000000001</v>
      </c>
      <c r="AL693" s="14">
        <v>2230.9349999999999</v>
      </c>
      <c r="AM693" s="14">
        <v>2166.7649999999999</v>
      </c>
      <c r="AN693" s="14">
        <v>3043.2330000000002</v>
      </c>
      <c r="AO693" s="14">
        <v>3552.8780000000002</v>
      </c>
      <c r="AP693" s="14">
        <v>3803.7350000000001</v>
      </c>
      <c r="AQ693" s="14">
        <v>4296.7219999999998</v>
      </c>
      <c r="AR693" s="14">
        <v>4662.0240000000003</v>
      </c>
      <c r="AS693" s="14">
        <v>4868.9579999999996</v>
      </c>
      <c r="AT693" s="14">
        <v>5030.0820000000003</v>
      </c>
      <c r="AU693" s="14">
        <v>5190.6490000000003</v>
      </c>
      <c r="AV693" s="14">
        <v>5318.77</v>
      </c>
      <c r="AW693" s="14">
        <v>5365.19</v>
      </c>
      <c r="AX693" s="14">
        <v>5465.4210000000003</v>
      </c>
      <c r="AY693" s="14">
        <v>5544.4830000000002</v>
      </c>
      <c r="AZ693" s="14">
        <v>5477.2269999999999</v>
      </c>
      <c r="BA693" s="14">
        <v>5406.1809999999996</v>
      </c>
      <c r="BB693" s="14">
        <v>5498.9030000000002</v>
      </c>
      <c r="BC693" s="14">
        <v>4901.0969999999998</v>
      </c>
      <c r="BD693" s="14">
        <v>2969.6410000000001</v>
      </c>
      <c r="BE693" s="14">
        <v>2171.52</v>
      </c>
      <c r="BF693" s="14">
        <v>5467.5690000000004</v>
      </c>
      <c r="BG693" s="14">
        <v>87</v>
      </c>
      <c r="BH693" s="14">
        <v>85.5</v>
      </c>
      <c r="BI693" s="14">
        <v>83.5</v>
      </c>
      <c r="BJ693" s="14">
        <v>82</v>
      </c>
      <c r="BK693" s="14">
        <v>81.5</v>
      </c>
      <c r="BL693" s="14">
        <v>78.5</v>
      </c>
      <c r="BM693" s="14">
        <v>78.5</v>
      </c>
      <c r="BN693" s="14">
        <v>81</v>
      </c>
      <c r="BO693" s="14">
        <v>86</v>
      </c>
      <c r="BP693" s="14">
        <v>89</v>
      </c>
      <c r="BQ693" s="14">
        <v>93</v>
      </c>
      <c r="BR693" s="14">
        <v>95.5</v>
      </c>
      <c r="BS693" s="14">
        <v>98</v>
      </c>
      <c r="BT693" s="14">
        <v>99.5</v>
      </c>
      <c r="BU693" s="14">
        <v>101</v>
      </c>
      <c r="BV693" s="14">
        <v>103.5</v>
      </c>
      <c r="BW693" s="14">
        <v>104</v>
      </c>
      <c r="BX693" s="14">
        <v>105</v>
      </c>
      <c r="BY693" s="14">
        <v>104</v>
      </c>
      <c r="BZ693" s="14">
        <v>103</v>
      </c>
      <c r="CA693" s="14">
        <v>101.5</v>
      </c>
      <c r="CB693" s="14">
        <v>99</v>
      </c>
      <c r="CC693" s="14">
        <v>95</v>
      </c>
      <c r="CD693" s="14">
        <v>92.5</v>
      </c>
      <c r="CE693" s="14">
        <v>3220.7</v>
      </c>
      <c r="CF693" s="14">
        <v>3339.41</v>
      </c>
      <c r="CG693" s="14">
        <v>3172.8429999999998</v>
      </c>
      <c r="CH693" s="14">
        <v>2883.5859999999998</v>
      </c>
      <c r="CI693" s="14">
        <v>2923.3629999999998</v>
      </c>
      <c r="CJ693" s="14">
        <v>2357.9229999999998</v>
      </c>
      <c r="CK693" s="14">
        <v>2415.7950000000001</v>
      </c>
      <c r="CL693" s="14">
        <v>1518.694</v>
      </c>
      <c r="CM693" s="14">
        <v>1373.5119999999999</v>
      </c>
      <c r="CN693" s="14">
        <v>1488.4369999999999</v>
      </c>
      <c r="CO693" s="14">
        <v>1657.2950000000001</v>
      </c>
      <c r="CP693" s="14">
        <v>1866.9590000000001</v>
      </c>
      <c r="CQ693" s="14">
        <v>2049.94</v>
      </c>
      <c r="CR693" s="14">
        <v>2167.8789999999999</v>
      </c>
      <c r="CS693" s="14">
        <v>2002.8219999999999</v>
      </c>
      <c r="CT693" s="14">
        <v>2035.3510000000001</v>
      </c>
      <c r="CU693" s="14">
        <v>1874.867</v>
      </c>
      <c r="CV693" s="14">
        <v>1827.318</v>
      </c>
      <c r="CW693" s="14">
        <v>2003.9469999999999</v>
      </c>
      <c r="CX693" s="14">
        <v>3229.826</v>
      </c>
      <c r="CY693" s="14">
        <v>3140.4769999999999</v>
      </c>
      <c r="CZ693" s="14">
        <v>8250.98</v>
      </c>
      <c r="DA693" s="14">
        <v>5710.4059999999999</v>
      </c>
      <c r="DB693" s="14">
        <v>5734.4830000000002</v>
      </c>
      <c r="DC693" s="14">
        <v>1582.2460000000001</v>
      </c>
      <c r="DD693" s="14">
        <v>16</v>
      </c>
      <c r="DE693" s="14">
        <v>19</v>
      </c>
      <c r="DF693" s="27">
        <f t="shared" ca="1" si="11"/>
        <v>988.39925000000039</v>
      </c>
      <c r="DG693" s="14">
        <v>0</v>
      </c>
      <c r="DH693" s="14"/>
      <c r="DI693" s="14"/>
      <c r="DJ693" s="14"/>
      <c r="DK693" s="14"/>
      <c r="DL693" s="14"/>
      <c r="DM693" s="14"/>
      <c r="DN693" s="14"/>
      <c r="DO693" s="14"/>
      <c r="DP693" s="14"/>
      <c r="DQ693" s="14"/>
      <c r="DR693" s="14"/>
      <c r="DS693" s="14"/>
      <c r="DT693" s="14"/>
      <c r="DU693" s="14"/>
      <c r="DV693" s="14"/>
      <c r="DW693" s="14"/>
      <c r="DX693" s="14"/>
      <c r="DY693" s="14"/>
      <c r="DZ693" s="14"/>
      <c r="EA693" s="14"/>
    </row>
    <row r="694" spans="1:131" x14ac:dyDescent="0.25">
      <c r="A694" s="14" t="s">
        <v>64</v>
      </c>
      <c r="B694" s="14" t="s">
        <v>29</v>
      </c>
      <c r="C694" s="14" t="s">
        <v>63</v>
      </c>
      <c r="D694" s="14" t="s">
        <v>63</v>
      </c>
      <c r="E694" s="14" t="s">
        <v>63</v>
      </c>
      <c r="F694" s="14" t="s">
        <v>63</v>
      </c>
      <c r="G694" s="14" t="s">
        <v>192</v>
      </c>
      <c r="H694" s="1">
        <v>42186</v>
      </c>
      <c r="I694" s="14">
        <v>1955.857</v>
      </c>
      <c r="J694" s="14">
        <v>1803.665</v>
      </c>
      <c r="K694" s="14">
        <v>1750.5329999999999</v>
      </c>
      <c r="L694" s="14">
        <v>1941.7349999999999</v>
      </c>
      <c r="M694" s="14">
        <v>2358.529</v>
      </c>
      <c r="N694" s="14">
        <v>2696.2579999999998</v>
      </c>
      <c r="O694" s="14">
        <v>3999.32</v>
      </c>
      <c r="P694" s="14">
        <v>4097.5479999999998</v>
      </c>
      <c r="Q694" s="14">
        <v>4261.0050000000001</v>
      </c>
      <c r="R694" s="14">
        <v>4622.21</v>
      </c>
      <c r="S694" s="14">
        <v>4814.1130000000003</v>
      </c>
      <c r="T694" s="14">
        <v>5187.1509999999998</v>
      </c>
      <c r="U694" s="14">
        <v>5416.8459999999995</v>
      </c>
      <c r="V694" s="14">
        <v>5535.6750000000002</v>
      </c>
      <c r="W694" s="14">
        <v>5410.9859999999999</v>
      </c>
      <c r="X694" s="14">
        <v>4194.6880000000001</v>
      </c>
      <c r="Y694" s="14">
        <v>4305.0410000000002</v>
      </c>
      <c r="Z694" s="14">
        <v>4380.0860000000002</v>
      </c>
      <c r="AA694" s="14">
        <v>4409.9880000000003</v>
      </c>
      <c r="AB694" s="14">
        <v>5214.6099999999997</v>
      </c>
      <c r="AC694" s="14">
        <v>5544.2430000000004</v>
      </c>
      <c r="AD694" s="14">
        <v>4918.5640000000003</v>
      </c>
      <c r="AE694" s="14">
        <v>2923.2910000000002</v>
      </c>
      <c r="AF694" s="14">
        <v>2247.6080000000002</v>
      </c>
      <c r="AG694" s="14">
        <v>4322.451</v>
      </c>
      <c r="AH694" s="14">
        <v>1859.6790000000001</v>
      </c>
      <c r="AI694" s="14">
        <v>1747.4929999999999</v>
      </c>
      <c r="AJ694" s="14">
        <v>1738.46</v>
      </c>
      <c r="AK694" s="14">
        <v>1942.2719999999999</v>
      </c>
      <c r="AL694" s="14">
        <v>2371.8029999999999</v>
      </c>
      <c r="AM694" s="14">
        <v>2696.8789999999999</v>
      </c>
      <c r="AN694" s="14">
        <v>3766.3470000000002</v>
      </c>
      <c r="AO694" s="14">
        <v>4076.2779999999998</v>
      </c>
      <c r="AP694" s="14">
        <v>4340.0690000000004</v>
      </c>
      <c r="AQ694" s="14">
        <v>4649.0190000000002</v>
      </c>
      <c r="AR694" s="14">
        <v>4907.5439999999999</v>
      </c>
      <c r="AS694" s="14">
        <v>5166.3999999999996</v>
      </c>
      <c r="AT694" s="14">
        <v>5424.9049999999997</v>
      </c>
      <c r="AU694" s="14">
        <v>5502.4179999999997</v>
      </c>
      <c r="AV694" s="14">
        <v>5485.2060000000001</v>
      </c>
      <c r="AW694" s="14">
        <v>5576.9</v>
      </c>
      <c r="AX694" s="14">
        <v>5609.1779999999999</v>
      </c>
      <c r="AY694" s="14">
        <v>5640.1130000000003</v>
      </c>
      <c r="AZ694" s="14">
        <v>5575.7879999999996</v>
      </c>
      <c r="BA694" s="14">
        <v>5424.9179999999997</v>
      </c>
      <c r="BB694" s="14">
        <v>5505.1779999999999</v>
      </c>
      <c r="BC694" s="14">
        <v>4884.3990000000003</v>
      </c>
      <c r="BD694" s="14">
        <v>2885.433</v>
      </c>
      <c r="BE694" s="14">
        <v>2160.1109999999999</v>
      </c>
      <c r="BF694" s="14">
        <v>5624.5870000000004</v>
      </c>
      <c r="BG694" s="14">
        <v>90.5</v>
      </c>
      <c r="BH694" s="14">
        <v>89</v>
      </c>
      <c r="BI694" s="14">
        <v>87.5</v>
      </c>
      <c r="BJ694" s="14">
        <v>85</v>
      </c>
      <c r="BK694" s="14">
        <v>84</v>
      </c>
      <c r="BL694" s="14">
        <v>85.5</v>
      </c>
      <c r="BM694" s="14">
        <v>86.5</v>
      </c>
      <c r="BN694" s="14">
        <v>84.5</v>
      </c>
      <c r="BO694" s="14">
        <v>84</v>
      </c>
      <c r="BP694" s="14">
        <v>84</v>
      </c>
      <c r="BQ694" s="14">
        <v>87.5</v>
      </c>
      <c r="BR694" s="14">
        <v>94.5</v>
      </c>
      <c r="BS694" s="14">
        <v>99.5</v>
      </c>
      <c r="BT694" s="14">
        <v>100</v>
      </c>
      <c r="BU694" s="14">
        <v>98</v>
      </c>
      <c r="BV694" s="14">
        <v>98</v>
      </c>
      <c r="BW694" s="14">
        <v>99.5</v>
      </c>
      <c r="BX694" s="14">
        <v>99</v>
      </c>
      <c r="BY694" s="14">
        <v>98.5</v>
      </c>
      <c r="BZ694" s="14">
        <v>96.5</v>
      </c>
      <c r="CA694" s="14">
        <v>94.5</v>
      </c>
      <c r="CB694" s="14">
        <v>92.5</v>
      </c>
      <c r="CC694" s="14">
        <v>90.5</v>
      </c>
      <c r="CD694" s="14">
        <v>90</v>
      </c>
      <c r="CE694" s="14">
        <v>5129.875</v>
      </c>
      <c r="CF694" s="14">
        <v>5018.527</v>
      </c>
      <c r="CG694" s="14">
        <v>4466.9250000000002</v>
      </c>
      <c r="CH694" s="14">
        <v>3882.701</v>
      </c>
      <c r="CI694" s="14">
        <v>3497.951</v>
      </c>
      <c r="CJ694" s="14">
        <v>4766.3819999999996</v>
      </c>
      <c r="CK694" s="14">
        <v>5405.7960000000003</v>
      </c>
      <c r="CL694" s="14">
        <v>2095.297</v>
      </c>
      <c r="CM694" s="14">
        <v>1043.28</v>
      </c>
      <c r="CN694" s="14">
        <v>1841.982</v>
      </c>
      <c r="CO694" s="14">
        <v>1927.558</v>
      </c>
      <c r="CP694" s="14">
        <v>1420.643</v>
      </c>
      <c r="CQ694" s="14">
        <v>1265.913</v>
      </c>
      <c r="CR694" s="14">
        <v>1287.991</v>
      </c>
      <c r="CS694" s="14">
        <v>1856.299</v>
      </c>
      <c r="CT694" s="14">
        <v>2069.5929999999998</v>
      </c>
      <c r="CU694" s="14">
        <v>1761.433</v>
      </c>
      <c r="CV694" s="14">
        <v>1802.146</v>
      </c>
      <c r="CW694" s="14">
        <v>2009.8610000000001</v>
      </c>
      <c r="CX694" s="14">
        <v>2993.1619999999998</v>
      </c>
      <c r="CY694" s="14">
        <v>2595.5329999999999</v>
      </c>
      <c r="CZ694" s="14">
        <v>4286.1270000000004</v>
      </c>
      <c r="DA694" s="14">
        <v>2469.0859999999998</v>
      </c>
      <c r="DB694" s="14">
        <v>2949.7869999999998</v>
      </c>
      <c r="DC694" s="14">
        <v>1599.377</v>
      </c>
      <c r="DD694" s="14">
        <v>16</v>
      </c>
      <c r="DE694" s="14">
        <v>19</v>
      </c>
      <c r="DF694" s="27">
        <f t="shared" ca="1" si="11"/>
        <v>1255.3985000000002</v>
      </c>
      <c r="DG694" s="14">
        <v>0</v>
      </c>
      <c r="DH694" s="14"/>
      <c r="DI694" s="14"/>
      <c r="DJ694" s="14"/>
      <c r="DK694" s="14"/>
      <c r="DL694" s="14"/>
      <c r="DM694" s="14"/>
      <c r="DN694" s="14"/>
      <c r="DO694" s="14"/>
      <c r="DP694" s="14"/>
      <c r="DQ694" s="14"/>
      <c r="DR694" s="14"/>
      <c r="DS694" s="14"/>
      <c r="DT694" s="14"/>
      <c r="DU694" s="14"/>
      <c r="DV694" s="14"/>
      <c r="DW694" s="14"/>
      <c r="DX694" s="14"/>
      <c r="DY694" s="14"/>
      <c r="DZ694" s="14"/>
      <c r="EA694" s="14"/>
    </row>
    <row r="695" spans="1:131" x14ac:dyDescent="0.25">
      <c r="A695" s="14" t="s">
        <v>64</v>
      </c>
      <c r="B695" s="14" t="s">
        <v>29</v>
      </c>
      <c r="C695" s="14" t="s">
        <v>63</v>
      </c>
      <c r="D695" s="14" t="s">
        <v>63</v>
      </c>
      <c r="E695" s="14" t="s">
        <v>63</v>
      </c>
      <c r="F695" s="14" t="s">
        <v>63</v>
      </c>
      <c r="G695" s="14" t="s">
        <v>192</v>
      </c>
      <c r="H695" s="1">
        <v>42201</v>
      </c>
      <c r="I695" s="14">
        <v>1643.7149999999999</v>
      </c>
      <c r="J695" s="14">
        <v>1527.6089999999999</v>
      </c>
      <c r="K695" s="14">
        <v>1516.634</v>
      </c>
      <c r="L695" s="14">
        <v>1616.2280000000001</v>
      </c>
      <c r="M695" s="14">
        <v>1915.0440000000001</v>
      </c>
      <c r="N695" s="14">
        <v>2223.1289999999999</v>
      </c>
      <c r="O695" s="14">
        <v>3068.23</v>
      </c>
      <c r="P695" s="14">
        <v>3362.0459999999998</v>
      </c>
      <c r="Q695" s="14">
        <v>3720.5140000000001</v>
      </c>
      <c r="R695" s="14">
        <v>4139.8180000000002</v>
      </c>
      <c r="S695" s="14">
        <v>4422.5630000000001</v>
      </c>
      <c r="T695" s="14">
        <v>4672.9970000000003</v>
      </c>
      <c r="U695" s="14">
        <v>4854.9489999999996</v>
      </c>
      <c r="V695" s="14">
        <v>5122.7610000000004</v>
      </c>
      <c r="W695" s="14">
        <v>5349.4530000000004</v>
      </c>
      <c r="X695" s="14">
        <v>5377.5659999999998</v>
      </c>
      <c r="Y695" s="14">
        <v>4525.4849999999997</v>
      </c>
      <c r="Z695" s="14">
        <v>4517.1509999999998</v>
      </c>
      <c r="AA695" s="14">
        <v>4629.2529999999997</v>
      </c>
      <c r="AB695" s="14">
        <v>5265.3230000000003</v>
      </c>
      <c r="AC695" s="14">
        <v>5615.68</v>
      </c>
      <c r="AD695" s="14">
        <v>4836.1109999999999</v>
      </c>
      <c r="AE695" s="14">
        <v>2791.6089999999999</v>
      </c>
      <c r="AF695" s="14">
        <v>2031.93</v>
      </c>
      <c r="AG695" s="14">
        <v>4557.2960000000003</v>
      </c>
      <c r="AH695" s="14">
        <v>1691.5419999999999</v>
      </c>
      <c r="AI695" s="14">
        <v>1585.0309999999999</v>
      </c>
      <c r="AJ695" s="14">
        <v>1541.2539999999999</v>
      </c>
      <c r="AK695" s="14">
        <v>1658.3140000000001</v>
      </c>
      <c r="AL695" s="14">
        <v>2035.6469999999999</v>
      </c>
      <c r="AM695" s="14">
        <v>2216.3939999999998</v>
      </c>
      <c r="AN695" s="14">
        <v>2928.2359999999999</v>
      </c>
      <c r="AO695" s="14">
        <v>3360.3029999999999</v>
      </c>
      <c r="AP695" s="14">
        <v>3864.2660000000001</v>
      </c>
      <c r="AQ695" s="14">
        <v>4252.5659999999998</v>
      </c>
      <c r="AR695" s="14">
        <v>4518.0640000000003</v>
      </c>
      <c r="AS695" s="14">
        <v>4723.9380000000001</v>
      </c>
      <c r="AT695" s="14">
        <v>4917.5550000000003</v>
      </c>
      <c r="AU695" s="14">
        <v>5065.2299999999996</v>
      </c>
      <c r="AV695" s="14">
        <v>5186.6989999999996</v>
      </c>
      <c r="AW695" s="14">
        <v>5214.16</v>
      </c>
      <c r="AX695" s="14">
        <v>5288.2740000000003</v>
      </c>
      <c r="AY695" s="14">
        <v>5350.6059999999998</v>
      </c>
      <c r="AZ695" s="14">
        <v>5317.5680000000002</v>
      </c>
      <c r="BA695" s="14">
        <v>5286.6660000000002</v>
      </c>
      <c r="BB695" s="14">
        <v>5402.9579999999996</v>
      </c>
      <c r="BC695" s="14">
        <v>4523.8519999999999</v>
      </c>
      <c r="BD695" s="14">
        <v>2714.3069999999998</v>
      </c>
      <c r="BE695" s="14">
        <v>2066.165</v>
      </c>
      <c r="BF695" s="14">
        <v>5321.4989999999998</v>
      </c>
      <c r="BG695" s="14">
        <v>78</v>
      </c>
      <c r="BH695" s="14">
        <v>77.5</v>
      </c>
      <c r="BI695" s="14">
        <v>76.5</v>
      </c>
      <c r="BJ695" s="14">
        <v>74.5</v>
      </c>
      <c r="BK695" s="14">
        <v>71.5</v>
      </c>
      <c r="BL695" s="14">
        <v>71.5</v>
      </c>
      <c r="BM695" s="14">
        <v>72.5</v>
      </c>
      <c r="BN695" s="14">
        <v>78.5</v>
      </c>
      <c r="BO695" s="14">
        <v>83</v>
      </c>
      <c r="BP695" s="14">
        <v>84.5</v>
      </c>
      <c r="BQ695" s="14">
        <v>86.5</v>
      </c>
      <c r="BR695" s="14">
        <v>89.5</v>
      </c>
      <c r="BS695" s="14">
        <v>91.5</v>
      </c>
      <c r="BT695" s="14">
        <v>93.5</v>
      </c>
      <c r="BU695" s="14">
        <v>95.5</v>
      </c>
      <c r="BV695" s="14">
        <v>96.5</v>
      </c>
      <c r="BW695" s="14">
        <v>98</v>
      </c>
      <c r="BX695" s="14">
        <v>98.5</v>
      </c>
      <c r="BY695" s="14">
        <v>99</v>
      </c>
      <c r="BZ695" s="14">
        <v>96.5</v>
      </c>
      <c r="CA695" s="14">
        <v>93.5</v>
      </c>
      <c r="CB695" s="14">
        <v>91.5</v>
      </c>
      <c r="CC695" s="14">
        <v>87.5</v>
      </c>
      <c r="CD695" s="14">
        <v>84</v>
      </c>
      <c r="CE695" s="14">
        <v>13526.28</v>
      </c>
      <c r="CF695" s="14">
        <v>14189.5</v>
      </c>
      <c r="CG695" s="14">
        <v>13208.55</v>
      </c>
      <c r="CH695" s="14">
        <v>11608.76</v>
      </c>
      <c r="CI695" s="14">
        <v>10448.34</v>
      </c>
      <c r="CJ695" s="14">
        <v>8339.2720000000008</v>
      </c>
      <c r="CK695" s="14">
        <v>9070.8089999999993</v>
      </c>
      <c r="CL695" s="14">
        <v>6094.375</v>
      </c>
      <c r="CM695" s="14">
        <v>5248.9870000000001</v>
      </c>
      <c r="CN695" s="14">
        <v>5798.7209999999995</v>
      </c>
      <c r="CO695" s="14">
        <v>6408.4489999999996</v>
      </c>
      <c r="CP695" s="14">
        <v>6149.7359999999999</v>
      </c>
      <c r="CQ695" s="14">
        <v>6346.1549999999997</v>
      </c>
      <c r="CR695" s="14">
        <v>6588.1270000000004</v>
      </c>
      <c r="CS695" s="14">
        <v>6953.3429999999998</v>
      </c>
      <c r="CT695" s="14">
        <v>7639.1530000000002</v>
      </c>
      <c r="CU695" s="14">
        <v>7267.5190000000002</v>
      </c>
      <c r="CV695" s="14">
        <v>7094.8850000000002</v>
      </c>
      <c r="CW695" s="14">
        <v>7972.4930000000004</v>
      </c>
      <c r="CX695" s="14">
        <v>12823.02</v>
      </c>
      <c r="CY695" s="14">
        <v>11888.03</v>
      </c>
      <c r="CZ695" s="14">
        <v>22064.53</v>
      </c>
      <c r="DA695" s="14">
        <v>14238.14</v>
      </c>
      <c r="DB695" s="14">
        <v>13336.03</v>
      </c>
      <c r="DC695" s="14">
        <v>6277.5969999999998</v>
      </c>
      <c r="DD695" s="14">
        <v>17</v>
      </c>
      <c r="DE695" s="14">
        <v>19</v>
      </c>
      <c r="DF695" s="27">
        <f t="shared" ca="1" si="11"/>
        <v>727.05033333333392</v>
      </c>
      <c r="DG695" s="14">
        <v>0</v>
      </c>
      <c r="DH695" s="14"/>
      <c r="DI695" s="14"/>
      <c r="DJ695" s="14"/>
      <c r="DK695" s="14"/>
      <c r="DL695" s="14"/>
      <c r="DM695" s="14"/>
      <c r="DN695" s="14"/>
      <c r="DO695" s="14"/>
      <c r="DP695" s="14"/>
      <c r="DQ695" s="14"/>
      <c r="DR695" s="14"/>
      <c r="DS695" s="14"/>
      <c r="DT695" s="14"/>
      <c r="DU695" s="14"/>
      <c r="DV695" s="14"/>
      <c r="DW695" s="14"/>
      <c r="DX695" s="14"/>
      <c r="DY695" s="14"/>
      <c r="DZ695" s="14"/>
      <c r="EA695" s="14"/>
    </row>
    <row r="696" spans="1:131" x14ac:dyDescent="0.25">
      <c r="A696" s="14" t="s">
        <v>64</v>
      </c>
      <c r="B696" s="14" t="s">
        <v>29</v>
      </c>
      <c r="C696" s="14" t="s">
        <v>63</v>
      </c>
      <c r="D696" s="14" t="s">
        <v>63</v>
      </c>
      <c r="E696" s="14" t="s">
        <v>63</v>
      </c>
      <c r="F696" s="14" t="s">
        <v>63</v>
      </c>
      <c r="G696" s="14" t="s">
        <v>192</v>
      </c>
      <c r="H696" s="1">
        <v>42213</v>
      </c>
      <c r="I696" s="14">
        <v>1558.424</v>
      </c>
      <c r="J696" s="14">
        <v>1508.5730000000001</v>
      </c>
      <c r="K696" s="14">
        <v>1515.009</v>
      </c>
      <c r="L696" s="14">
        <v>1685.7919999999999</v>
      </c>
      <c r="M696" s="14">
        <v>2027.704</v>
      </c>
      <c r="N696" s="14">
        <v>2232.2289999999998</v>
      </c>
      <c r="O696" s="14">
        <v>2937.2330000000002</v>
      </c>
      <c r="P696" s="14">
        <v>3174.4209999999998</v>
      </c>
      <c r="Q696" s="14">
        <v>3603.1010000000001</v>
      </c>
      <c r="R696" s="14">
        <v>4033.902</v>
      </c>
      <c r="S696" s="14">
        <v>4472.2110000000002</v>
      </c>
      <c r="T696" s="14">
        <v>4714.3360000000002</v>
      </c>
      <c r="U696" s="14">
        <v>4912.9870000000001</v>
      </c>
      <c r="V696" s="14">
        <v>5087.8999999999996</v>
      </c>
      <c r="W696" s="14">
        <v>5212.2790000000005</v>
      </c>
      <c r="X696" s="14">
        <v>3869.3429999999998</v>
      </c>
      <c r="Y696" s="14">
        <v>4136.4269999999997</v>
      </c>
      <c r="Z696" s="14">
        <v>4271.1689999999999</v>
      </c>
      <c r="AA696" s="14">
        <v>4306.8599999999997</v>
      </c>
      <c r="AB696" s="14">
        <v>5331.8580000000002</v>
      </c>
      <c r="AC696" s="14">
        <v>5616.2560000000003</v>
      </c>
      <c r="AD696" s="14">
        <v>4819.9759999999997</v>
      </c>
      <c r="AE696" s="14">
        <v>2830.692</v>
      </c>
      <c r="AF696" s="14">
        <v>2015.3589999999999</v>
      </c>
      <c r="AG696" s="14">
        <v>4145.95</v>
      </c>
      <c r="AH696" s="14">
        <v>1652.4860000000001</v>
      </c>
      <c r="AI696" s="14">
        <v>1565.5889999999999</v>
      </c>
      <c r="AJ696" s="14">
        <v>1553.009</v>
      </c>
      <c r="AK696" s="14">
        <v>1704.1880000000001</v>
      </c>
      <c r="AL696" s="14">
        <v>1992.854</v>
      </c>
      <c r="AM696" s="14">
        <v>2190.944</v>
      </c>
      <c r="AN696" s="14">
        <v>2911.57</v>
      </c>
      <c r="AO696" s="14">
        <v>3205.0790000000002</v>
      </c>
      <c r="AP696" s="14">
        <v>3662.38</v>
      </c>
      <c r="AQ696" s="14">
        <v>4126.3419999999996</v>
      </c>
      <c r="AR696" s="14">
        <v>4575.8320000000003</v>
      </c>
      <c r="AS696" s="14">
        <v>4827.875</v>
      </c>
      <c r="AT696" s="14">
        <v>5012.5630000000001</v>
      </c>
      <c r="AU696" s="14">
        <v>5146.0969999999998</v>
      </c>
      <c r="AV696" s="14">
        <v>5292.0739999999996</v>
      </c>
      <c r="AW696" s="14">
        <v>5237.0550000000003</v>
      </c>
      <c r="AX696" s="14">
        <v>5372.6210000000001</v>
      </c>
      <c r="AY696" s="14">
        <v>5394.4639999999999</v>
      </c>
      <c r="AZ696" s="14">
        <v>5291.7280000000001</v>
      </c>
      <c r="BA696" s="14">
        <v>5349.8980000000001</v>
      </c>
      <c r="BB696" s="14">
        <v>5419.6319999999996</v>
      </c>
      <c r="BC696" s="14">
        <v>4680.058</v>
      </c>
      <c r="BD696" s="14">
        <v>2834.7420000000002</v>
      </c>
      <c r="BE696" s="14">
        <v>2043.751</v>
      </c>
      <c r="BF696" s="14">
        <v>5323.933</v>
      </c>
      <c r="BG696" s="14">
        <v>79.5</v>
      </c>
      <c r="BH696" s="14">
        <v>78.5</v>
      </c>
      <c r="BI696" s="14">
        <v>76.5</v>
      </c>
      <c r="BJ696" s="14">
        <v>74.5</v>
      </c>
      <c r="BK696" s="14">
        <v>71.5</v>
      </c>
      <c r="BL696" s="14">
        <v>71</v>
      </c>
      <c r="BM696" s="14">
        <v>70</v>
      </c>
      <c r="BN696" s="14">
        <v>74</v>
      </c>
      <c r="BO696" s="14">
        <v>79</v>
      </c>
      <c r="BP696" s="14">
        <v>83</v>
      </c>
      <c r="BQ696" s="14">
        <v>87</v>
      </c>
      <c r="BR696" s="14">
        <v>90</v>
      </c>
      <c r="BS696" s="14">
        <v>93</v>
      </c>
      <c r="BT696" s="14">
        <v>94.5</v>
      </c>
      <c r="BU696" s="14">
        <v>96.5</v>
      </c>
      <c r="BV696" s="14">
        <v>97.5</v>
      </c>
      <c r="BW696" s="14">
        <v>98.5</v>
      </c>
      <c r="BX696" s="14">
        <v>99</v>
      </c>
      <c r="BY696" s="14">
        <v>98.5</v>
      </c>
      <c r="BZ696" s="14">
        <v>96.5</v>
      </c>
      <c r="CA696" s="14">
        <v>94.5</v>
      </c>
      <c r="CB696" s="14">
        <v>92</v>
      </c>
      <c r="CC696" s="14">
        <v>89</v>
      </c>
      <c r="CD696" s="14">
        <v>84.5</v>
      </c>
      <c r="CE696" s="14">
        <v>3845.8560000000002</v>
      </c>
      <c r="CF696" s="14">
        <v>3695.7310000000002</v>
      </c>
      <c r="CG696" s="14">
        <v>3830.2649999999999</v>
      </c>
      <c r="CH696" s="14">
        <v>3592.0169999999998</v>
      </c>
      <c r="CI696" s="14">
        <v>3968.6849999999999</v>
      </c>
      <c r="CJ696" s="14">
        <v>2951.038</v>
      </c>
      <c r="CK696" s="14">
        <v>3539.357</v>
      </c>
      <c r="CL696" s="14">
        <v>2093.7579999999998</v>
      </c>
      <c r="CM696" s="14">
        <v>1748.404</v>
      </c>
      <c r="CN696" s="14">
        <v>1970.1410000000001</v>
      </c>
      <c r="CO696" s="14">
        <v>2219.348</v>
      </c>
      <c r="CP696" s="14">
        <v>2136.9349999999999</v>
      </c>
      <c r="CQ696" s="14">
        <v>2305.433</v>
      </c>
      <c r="CR696" s="14">
        <v>2352.5859999999998</v>
      </c>
      <c r="CS696" s="14">
        <v>2437.0309999999999</v>
      </c>
      <c r="CT696" s="14">
        <v>2589.8180000000002</v>
      </c>
      <c r="CU696" s="14">
        <v>2447.1860000000001</v>
      </c>
      <c r="CV696" s="14">
        <v>2404.0320000000002</v>
      </c>
      <c r="CW696" s="14">
        <v>2743.0329999999999</v>
      </c>
      <c r="CX696" s="14">
        <v>4463.9380000000001</v>
      </c>
      <c r="CY696" s="14">
        <v>4321.2209999999995</v>
      </c>
      <c r="CZ696" s="14">
        <v>7886.402</v>
      </c>
      <c r="DA696" s="14">
        <v>4834.933</v>
      </c>
      <c r="DB696" s="14">
        <v>3924.4029999999998</v>
      </c>
      <c r="DC696" s="14">
        <v>2096.4859999999999</v>
      </c>
      <c r="DD696" s="14">
        <v>16</v>
      </c>
      <c r="DE696" s="14">
        <v>19</v>
      </c>
      <c r="DF696" s="27">
        <f t="shared" ca="1" si="11"/>
        <v>1178.1037500000002</v>
      </c>
      <c r="DG696" s="14">
        <v>0</v>
      </c>
      <c r="DH696" s="14"/>
      <c r="DI696" s="14"/>
      <c r="DJ696" s="14"/>
      <c r="DK696" s="14"/>
      <c r="DL696" s="14"/>
      <c r="DM696" s="14"/>
      <c r="DN696" s="14"/>
      <c r="DO696" s="14"/>
      <c r="DP696" s="14"/>
      <c r="DQ696" s="14"/>
      <c r="DR696" s="14"/>
      <c r="DS696" s="14"/>
      <c r="DT696" s="14"/>
      <c r="DU696" s="14"/>
      <c r="DV696" s="14"/>
      <c r="DW696" s="14"/>
      <c r="DX696" s="14"/>
      <c r="DY696" s="14"/>
      <c r="DZ696" s="14"/>
      <c r="EA696" s="14"/>
    </row>
    <row r="697" spans="1:131" x14ac:dyDescent="0.25">
      <c r="A697" s="14" t="s">
        <v>64</v>
      </c>
      <c r="B697" s="14" t="s">
        <v>29</v>
      </c>
      <c r="C697" s="14" t="s">
        <v>63</v>
      </c>
      <c r="D697" s="14" t="s">
        <v>63</v>
      </c>
      <c r="E697" s="14" t="s">
        <v>63</v>
      </c>
      <c r="F697" s="14" t="s">
        <v>63</v>
      </c>
      <c r="G697" s="14" t="s">
        <v>192</v>
      </c>
      <c r="H697" s="1">
        <v>42214</v>
      </c>
      <c r="I697" s="14">
        <v>1707.454</v>
      </c>
      <c r="J697" s="14">
        <v>1635.345</v>
      </c>
      <c r="K697" s="14">
        <v>1612.319</v>
      </c>
      <c r="L697" s="14">
        <v>1859.952</v>
      </c>
      <c r="M697" s="14">
        <v>2228.732</v>
      </c>
      <c r="N697" s="14">
        <v>2532.4229999999998</v>
      </c>
      <c r="O697" s="14">
        <v>3165.8150000000001</v>
      </c>
      <c r="P697" s="14">
        <v>3316.0680000000002</v>
      </c>
      <c r="Q697" s="14">
        <v>3823.346</v>
      </c>
      <c r="R697" s="14">
        <v>4286.1570000000002</v>
      </c>
      <c r="S697" s="14">
        <v>4728.9080000000004</v>
      </c>
      <c r="T697" s="14">
        <v>4977.3090000000002</v>
      </c>
      <c r="U697" s="14">
        <v>5181.8649999999998</v>
      </c>
      <c r="V697" s="14">
        <v>5400.7929999999997</v>
      </c>
      <c r="W697" s="14">
        <v>5566.0290000000005</v>
      </c>
      <c r="X697" s="14">
        <v>4333.585</v>
      </c>
      <c r="Y697" s="14">
        <v>4577.0559999999996</v>
      </c>
      <c r="Z697" s="14">
        <v>4649.2610000000004</v>
      </c>
      <c r="AA697" s="14">
        <v>4686.7740000000003</v>
      </c>
      <c r="AB697" s="14">
        <v>5574.607</v>
      </c>
      <c r="AC697" s="14">
        <v>6067.0730000000003</v>
      </c>
      <c r="AD697" s="14">
        <v>5152.1570000000002</v>
      </c>
      <c r="AE697" s="14">
        <v>3048.2950000000001</v>
      </c>
      <c r="AF697" s="14">
        <v>2325.317</v>
      </c>
      <c r="AG697" s="14">
        <v>4561.6689999999999</v>
      </c>
      <c r="AH697" s="14">
        <v>1780.056</v>
      </c>
      <c r="AI697" s="14">
        <v>1684.6569999999999</v>
      </c>
      <c r="AJ697" s="14">
        <v>1608.1659999999999</v>
      </c>
      <c r="AK697" s="14">
        <v>1836.5550000000001</v>
      </c>
      <c r="AL697" s="14">
        <v>2215.4760000000001</v>
      </c>
      <c r="AM697" s="14">
        <v>2456.674</v>
      </c>
      <c r="AN697" s="14">
        <v>3107.85</v>
      </c>
      <c r="AO697" s="14">
        <v>3379.6010000000001</v>
      </c>
      <c r="AP697" s="14">
        <v>3945.4949999999999</v>
      </c>
      <c r="AQ697" s="14">
        <v>4313.6629999999996</v>
      </c>
      <c r="AR697" s="14">
        <v>4750.8710000000001</v>
      </c>
      <c r="AS697" s="14">
        <v>4969.1310000000003</v>
      </c>
      <c r="AT697" s="14">
        <v>5206.33</v>
      </c>
      <c r="AU697" s="14">
        <v>5379.259</v>
      </c>
      <c r="AV697" s="14">
        <v>5588.3339999999998</v>
      </c>
      <c r="AW697" s="14">
        <v>5589.9480000000003</v>
      </c>
      <c r="AX697" s="14">
        <v>5629.6989999999996</v>
      </c>
      <c r="AY697" s="14">
        <v>5645.5159999999996</v>
      </c>
      <c r="AZ697" s="14">
        <v>5587.9319999999998</v>
      </c>
      <c r="BA697" s="14">
        <v>5524.5780000000004</v>
      </c>
      <c r="BB697" s="14">
        <v>5801.7039999999997</v>
      </c>
      <c r="BC697" s="14">
        <v>4999.4799999999996</v>
      </c>
      <c r="BD697" s="14">
        <v>3004.6179999999999</v>
      </c>
      <c r="BE697" s="14">
        <v>2259.3209999999999</v>
      </c>
      <c r="BF697" s="14">
        <v>5604.94</v>
      </c>
      <c r="BG697" s="14">
        <v>82.5</v>
      </c>
      <c r="BH697" s="14">
        <v>80.5</v>
      </c>
      <c r="BI697" s="14">
        <v>80</v>
      </c>
      <c r="BJ697" s="14">
        <v>81</v>
      </c>
      <c r="BK697" s="14">
        <v>79.5</v>
      </c>
      <c r="BL697" s="14">
        <v>76</v>
      </c>
      <c r="BM697" s="14">
        <v>74.5</v>
      </c>
      <c r="BN697" s="14">
        <v>77</v>
      </c>
      <c r="BO697" s="14">
        <v>81.5</v>
      </c>
      <c r="BP697" s="14">
        <v>87</v>
      </c>
      <c r="BQ697" s="14">
        <v>91.5</v>
      </c>
      <c r="BR697" s="14">
        <v>96</v>
      </c>
      <c r="BS697" s="14">
        <v>99.5</v>
      </c>
      <c r="BT697" s="14">
        <v>101.5</v>
      </c>
      <c r="BU697" s="14">
        <v>102.5</v>
      </c>
      <c r="BV697" s="14">
        <v>105</v>
      </c>
      <c r="BW697" s="14">
        <v>106</v>
      </c>
      <c r="BX697" s="14">
        <v>106</v>
      </c>
      <c r="BY697" s="14">
        <v>104.5</v>
      </c>
      <c r="BZ697" s="14">
        <v>102.5</v>
      </c>
      <c r="CA697" s="14">
        <v>100.5</v>
      </c>
      <c r="CB697" s="14">
        <v>96.5</v>
      </c>
      <c r="CC697" s="14">
        <v>92</v>
      </c>
      <c r="CD697" s="14">
        <v>89.5</v>
      </c>
      <c r="CE697" s="14">
        <v>4309.1859999999997</v>
      </c>
      <c r="CF697" s="14">
        <v>4196.0630000000001</v>
      </c>
      <c r="CG697" s="14">
        <v>3204.346</v>
      </c>
      <c r="CH697" s="14">
        <v>2463.8020000000001</v>
      </c>
      <c r="CI697" s="14">
        <v>1745.828</v>
      </c>
      <c r="CJ697" s="14">
        <v>1985.394</v>
      </c>
      <c r="CK697" s="14">
        <v>2318.9839999999999</v>
      </c>
      <c r="CL697" s="14">
        <v>1326.1310000000001</v>
      </c>
      <c r="CM697" s="14">
        <v>1159.877</v>
      </c>
      <c r="CN697" s="14">
        <v>1024.7329999999999</v>
      </c>
      <c r="CO697" s="14">
        <v>1080.923</v>
      </c>
      <c r="CP697" s="14">
        <v>1053.9929999999999</v>
      </c>
      <c r="CQ697" s="14">
        <v>1118.31</v>
      </c>
      <c r="CR697" s="14">
        <v>1150.192</v>
      </c>
      <c r="CS697" s="14">
        <v>1210.9639999999999</v>
      </c>
      <c r="CT697" s="14">
        <v>1517.2860000000001</v>
      </c>
      <c r="CU697" s="14">
        <v>1490.413</v>
      </c>
      <c r="CV697" s="14">
        <v>1391.175</v>
      </c>
      <c r="CW697" s="14">
        <v>1458.3420000000001</v>
      </c>
      <c r="CX697" s="14">
        <v>2313.3879999999999</v>
      </c>
      <c r="CY697" s="14">
        <v>2435.0340000000001</v>
      </c>
      <c r="CZ697" s="14">
        <v>5062.0609999999997</v>
      </c>
      <c r="DA697" s="14">
        <v>2967.5210000000002</v>
      </c>
      <c r="DB697" s="14">
        <v>2630.0970000000002</v>
      </c>
      <c r="DC697" s="14">
        <v>1188.509</v>
      </c>
      <c r="DD697" s="14">
        <v>16</v>
      </c>
      <c r="DE697" s="14">
        <v>19</v>
      </c>
      <c r="DF697" s="27">
        <f t="shared" ca="1" si="11"/>
        <v>1051.70525</v>
      </c>
      <c r="DG697" s="14">
        <v>0</v>
      </c>
      <c r="DH697" s="14"/>
      <c r="DI697" s="14"/>
      <c r="DJ697" s="14"/>
      <c r="DK697" s="14"/>
      <c r="DL697" s="14"/>
      <c r="DM697" s="14"/>
      <c r="DN697" s="14"/>
      <c r="DO697" s="14"/>
      <c r="DP697" s="14"/>
      <c r="DQ697" s="14"/>
      <c r="DR697" s="14"/>
      <c r="DS697" s="14"/>
      <c r="DT697" s="14"/>
      <c r="DU697" s="14"/>
      <c r="DV697" s="14"/>
      <c r="DW697" s="14"/>
      <c r="DX697" s="14"/>
      <c r="DY697" s="14"/>
      <c r="DZ697" s="14"/>
      <c r="EA697" s="14"/>
    </row>
    <row r="698" spans="1:131" x14ac:dyDescent="0.25">
      <c r="A698" s="14" t="s">
        <v>64</v>
      </c>
      <c r="B698" s="14" t="s">
        <v>29</v>
      </c>
      <c r="C698" s="14" t="s">
        <v>63</v>
      </c>
      <c r="D698" s="14" t="s">
        <v>63</v>
      </c>
      <c r="E698" s="14" t="s">
        <v>63</v>
      </c>
      <c r="F698" s="14" t="s">
        <v>63</v>
      </c>
      <c r="G698" s="14" t="s">
        <v>192</v>
      </c>
      <c r="H698" s="1">
        <v>42215</v>
      </c>
      <c r="I698" s="14">
        <v>1881.165</v>
      </c>
      <c r="J698" s="14">
        <v>1797.9549999999999</v>
      </c>
      <c r="K698" s="14">
        <v>1755.2809999999999</v>
      </c>
      <c r="L698" s="14">
        <v>1877.2370000000001</v>
      </c>
      <c r="M698" s="14">
        <v>2338.0219999999999</v>
      </c>
      <c r="N698" s="14">
        <v>2583.491</v>
      </c>
      <c r="O698" s="14">
        <v>3439.7890000000002</v>
      </c>
      <c r="P698" s="14">
        <v>3560.3670000000002</v>
      </c>
      <c r="Q698" s="14">
        <v>4070.8560000000002</v>
      </c>
      <c r="R698" s="14">
        <v>4467.6139999999996</v>
      </c>
      <c r="S698" s="14">
        <v>4615.3729999999996</v>
      </c>
      <c r="T698" s="14">
        <v>4848.2939999999999</v>
      </c>
      <c r="U698" s="14">
        <v>4961.8919999999998</v>
      </c>
      <c r="V698" s="14">
        <v>5108.0039999999999</v>
      </c>
      <c r="W698" s="14">
        <v>5055.7250000000004</v>
      </c>
      <c r="X698" s="14">
        <v>3706.2710000000002</v>
      </c>
      <c r="Y698" s="14">
        <v>3863.529</v>
      </c>
      <c r="Z698" s="14">
        <v>3818.73</v>
      </c>
      <c r="AA698" s="14">
        <v>3880.4259999999999</v>
      </c>
      <c r="AB698" s="14">
        <v>4804.8019999999997</v>
      </c>
      <c r="AC698" s="14">
        <v>5269.9920000000002</v>
      </c>
      <c r="AD698" s="14">
        <v>4565.6819999999998</v>
      </c>
      <c r="AE698" s="14">
        <v>2679.819</v>
      </c>
      <c r="AF698" s="14">
        <v>1924.58</v>
      </c>
      <c r="AG698" s="14">
        <v>3817.239</v>
      </c>
      <c r="AH698" s="14">
        <v>1810.8889999999999</v>
      </c>
      <c r="AI698" s="14">
        <v>1748.2149999999999</v>
      </c>
      <c r="AJ698" s="14">
        <v>1757.886</v>
      </c>
      <c r="AK698" s="14">
        <v>1896.1120000000001</v>
      </c>
      <c r="AL698" s="14">
        <v>2381.3029999999999</v>
      </c>
      <c r="AM698" s="14">
        <v>2570.94</v>
      </c>
      <c r="AN698" s="14">
        <v>3266.2310000000002</v>
      </c>
      <c r="AO698" s="14">
        <v>3520.4580000000001</v>
      </c>
      <c r="AP698" s="14">
        <v>4056</v>
      </c>
      <c r="AQ698" s="14">
        <v>4503.9859999999999</v>
      </c>
      <c r="AR698" s="14">
        <v>4647.7740000000003</v>
      </c>
      <c r="AS698" s="14">
        <v>4885.3050000000003</v>
      </c>
      <c r="AT698" s="14">
        <v>5009.9229999999998</v>
      </c>
      <c r="AU698" s="14">
        <v>5118.1620000000003</v>
      </c>
      <c r="AV698" s="14">
        <v>5142.4549999999999</v>
      </c>
      <c r="AW698" s="14">
        <v>5066.7950000000001</v>
      </c>
      <c r="AX698" s="14">
        <v>5234.28</v>
      </c>
      <c r="AY698" s="14">
        <v>5159.25</v>
      </c>
      <c r="AZ698" s="14">
        <v>5165.9790000000003</v>
      </c>
      <c r="BA698" s="14">
        <v>5125.5150000000003</v>
      </c>
      <c r="BB698" s="14">
        <v>5303.6689999999999</v>
      </c>
      <c r="BC698" s="14">
        <v>4578.7169999999996</v>
      </c>
      <c r="BD698" s="14">
        <v>2664.9580000000001</v>
      </c>
      <c r="BE698" s="14">
        <v>1894.287</v>
      </c>
      <c r="BF698" s="14">
        <v>5174.3530000000001</v>
      </c>
      <c r="BG698" s="14">
        <v>88.5</v>
      </c>
      <c r="BH698" s="14">
        <v>87.5</v>
      </c>
      <c r="BI698" s="14">
        <v>87</v>
      </c>
      <c r="BJ698" s="14">
        <v>84</v>
      </c>
      <c r="BK698" s="14">
        <v>82.5</v>
      </c>
      <c r="BL698" s="14">
        <v>81</v>
      </c>
      <c r="BM698" s="14">
        <v>81.5</v>
      </c>
      <c r="BN698" s="14">
        <v>83.5</v>
      </c>
      <c r="BO698" s="14">
        <v>88</v>
      </c>
      <c r="BP698" s="14">
        <v>89.5</v>
      </c>
      <c r="BQ698" s="14">
        <v>91</v>
      </c>
      <c r="BR698" s="14">
        <v>94.5</v>
      </c>
      <c r="BS698" s="14">
        <v>96</v>
      </c>
      <c r="BT698" s="14">
        <v>97.5</v>
      </c>
      <c r="BU698" s="14">
        <v>97</v>
      </c>
      <c r="BV698" s="14">
        <v>96</v>
      </c>
      <c r="BW698" s="14">
        <v>95.5</v>
      </c>
      <c r="BX698" s="14">
        <v>94</v>
      </c>
      <c r="BY698" s="14">
        <v>93</v>
      </c>
      <c r="BZ698" s="14">
        <v>92.5</v>
      </c>
      <c r="CA698" s="14">
        <v>90.5</v>
      </c>
      <c r="CB698" s="14">
        <v>88.5</v>
      </c>
      <c r="CC698" s="14">
        <v>86</v>
      </c>
      <c r="CD698" s="14">
        <v>85</v>
      </c>
      <c r="CE698" s="14">
        <v>4594.7939999999999</v>
      </c>
      <c r="CF698" s="14">
        <v>4995.5259999999998</v>
      </c>
      <c r="CG698" s="14">
        <v>5394.4279999999999</v>
      </c>
      <c r="CH698" s="14">
        <v>4284.3459999999995</v>
      </c>
      <c r="CI698" s="14">
        <v>3218.8249999999998</v>
      </c>
      <c r="CJ698" s="14">
        <v>2157.1190000000001</v>
      </c>
      <c r="CK698" s="14">
        <v>2497.2539999999999</v>
      </c>
      <c r="CL698" s="14">
        <v>1591.4639999999999</v>
      </c>
      <c r="CM698" s="14">
        <v>1831.7750000000001</v>
      </c>
      <c r="CN698" s="14">
        <v>1248.8320000000001</v>
      </c>
      <c r="CO698" s="14">
        <v>903.03179999999998</v>
      </c>
      <c r="CP698" s="14">
        <v>826.0652</v>
      </c>
      <c r="CQ698" s="14">
        <v>860.66769999999997</v>
      </c>
      <c r="CR698" s="14">
        <v>879.86220000000003</v>
      </c>
      <c r="CS698" s="14">
        <v>1099.0509999999999</v>
      </c>
      <c r="CT698" s="14">
        <v>1631.086</v>
      </c>
      <c r="CU698" s="14">
        <v>1930.7750000000001</v>
      </c>
      <c r="CV698" s="14">
        <v>2362.9879999999998</v>
      </c>
      <c r="CW698" s="14">
        <v>2879.4479999999999</v>
      </c>
      <c r="CX698" s="14">
        <v>3033.5970000000002</v>
      </c>
      <c r="CY698" s="14">
        <v>2568.92</v>
      </c>
      <c r="CZ698" s="14">
        <v>5318.8010000000004</v>
      </c>
      <c r="DA698" s="14">
        <v>3232.1570000000002</v>
      </c>
      <c r="DB698" s="14">
        <v>2384.6390000000001</v>
      </c>
      <c r="DC698" s="14">
        <v>1893.34</v>
      </c>
      <c r="DD698" s="14">
        <v>16</v>
      </c>
      <c r="DE698" s="14">
        <v>19</v>
      </c>
      <c r="DF698" s="27">
        <f t="shared" ca="1" si="11"/>
        <v>1333.4559999999997</v>
      </c>
      <c r="DG698" s="14">
        <v>0</v>
      </c>
      <c r="DH698" s="14"/>
      <c r="DI698" s="14"/>
      <c r="DJ698" s="14"/>
      <c r="DK698" s="14"/>
      <c r="DL698" s="14"/>
      <c r="DM698" s="14"/>
      <c r="DN698" s="14"/>
      <c r="DO698" s="14"/>
      <c r="DP698" s="14"/>
      <c r="DQ698" s="14"/>
      <c r="DR698" s="14"/>
      <c r="DS698" s="14"/>
      <c r="DT698" s="14"/>
      <c r="DU698" s="14"/>
      <c r="DV698" s="14"/>
      <c r="DW698" s="14"/>
      <c r="DX698" s="14"/>
      <c r="DY698" s="14"/>
      <c r="DZ698" s="14"/>
      <c r="EA698" s="14"/>
    </row>
    <row r="699" spans="1:131" x14ac:dyDescent="0.25">
      <c r="A699" s="14" t="s">
        <v>64</v>
      </c>
      <c r="B699" s="14" t="s">
        <v>29</v>
      </c>
      <c r="C699" s="14" t="s">
        <v>63</v>
      </c>
      <c r="D699" s="14" t="s">
        <v>63</v>
      </c>
      <c r="E699" s="14" t="s">
        <v>63</v>
      </c>
      <c r="F699" s="14" t="s">
        <v>63</v>
      </c>
      <c r="G699" s="14" t="s">
        <v>192</v>
      </c>
      <c r="H699" s="1">
        <v>42233</v>
      </c>
      <c r="I699" s="14">
        <v>1287.8330000000001</v>
      </c>
      <c r="J699" s="14">
        <v>1219.539</v>
      </c>
      <c r="K699" s="14">
        <v>1234.6089999999999</v>
      </c>
      <c r="L699" s="14">
        <v>1464.0150000000001</v>
      </c>
      <c r="M699" s="14">
        <v>1859.15</v>
      </c>
      <c r="N699" s="14">
        <v>2443.297</v>
      </c>
      <c r="O699" s="14">
        <v>3405.6579999999999</v>
      </c>
      <c r="P699" s="14">
        <v>3320.6779999999999</v>
      </c>
      <c r="Q699" s="14">
        <v>3691.0970000000002</v>
      </c>
      <c r="R699" s="14">
        <v>4089.26</v>
      </c>
      <c r="S699" s="14">
        <v>4526.8249999999998</v>
      </c>
      <c r="T699" s="14">
        <v>4812.1869999999999</v>
      </c>
      <c r="U699" s="14">
        <v>4982.1549999999997</v>
      </c>
      <c r="V699" s="14">
        <v>5127.1989999999996</v>
      </c>
      <c r="W699" s="14">
        <v>5298.9120000000003</v>
      </c>
      <c r="X699" s="14">
        <v>4124.7340000000004</v>
      </c>
      <c r="Y699" s="14">
        <v>4413.6980000000003</v>
      </c>
      <c r="Z699" s="14">
        <v>4382.4120000000003</v>
      </c>
      <c r="AA699" s="14">
        <v>4578.7489999999998</v>
      </c>
      <c r="AB699" s="14">
        <v>5428.4520000000002</v>
      </c>
      <c r="AC699" s="14">
        <v>5481.2950000000001</v>
      </c>
      <c r="AD699" s="14">
        <v>4455.3190000000004</v>
      </c>
      <c r="AE699" s="14">
        <v>2666.52</v>
      </c>
      <c r="AF699" s="14">
        <v>1994.002</v>
      </c>
      <c r="AG699" s="14">
        <v>4374.8980000000001</v>
      </c>
      <c r="AH699" s="14">
        <v>1279.5899999999999</v>
      </c>
      <c r="AI699" s="14">
        <v>1210.6189999999999</v>
      </c>
      <c r="AJ699" s="14">
        <v>1202.317</v>
      </c>
      <c r="AK699" s="14">
        <v>1398.74</v>
      </c>
      <c r="AL699" s="14">
        <v>1810.26</v>
      </c>
      <c r="AM699" s="14">
        <v>2362.1970000000001</v>
      </c>
      <c r="AN699" s="14">
        <v>3327.1309999999999</v>
      </c>
      <c r="AO699" s="14">
        <v>3370.5340000000001</v>
      </c>
      <c r="AP699" s="14">
        <v>3801.1289999999999</v>
      </c>
      <c r="AQ699" s="14">
        <v>4096.4949999999999</v>
      </c>
      <c r="AR699" s="14">
        <v>4523.2879999999996</v>
      </c>
      <c r="AS699" s="14">
        <v>4801.9070000000002</v>
      </c>
      <c r="AT699" s="14">
        <v>4999.6040000000003</v>
      </c>
      <c r="AU699" s="14">
        <v>5104.0529999999999</v>
      </c>
      <c r="AV699" s="14">
        <v>5287.5529999999999</v>
      </c>
      <c r="AW699" s="14">
        <v>5212.9260000000004</v>
      </c>
      <c r="AX699" s="14">
        <v>5306.8969999999999</v>
      </c>
      <c r="AY699" s="14">
        <v>5231.3040000000001</v>
      </c>
      <c r="AZ699" s="14">
        <v>5316.2610000000004</v>
      </c>
      <c r="BA699" s="14">
        <v>5365.6530000000002</v>
      </c>
      <c r="BB699" s="14">
        <v>5322.67</v>
      </c>
      <c r="BC699" s="14">
        <v>4393.38</v>
      </c>
      <c r="BD699" s="14">
        <v>2630.4369999999999</v>
      </c>
      <c r="BE699" s="14">
        <v>1919.873</v>
      </c>
      <c r="BF699" s="14">
        <v>5255.857</v>
      </c>
      <c r="BG699" s="14">
        <v>85.5</v>
      </c>
      <c r="BH699" s="14">
        <v>83.5</v>
      </c>
      <c r="BI699" s="14">
        <v>82</v>
      </c>
      <c r="BJ699" s="14">
        <v>80.5</v>
      </c>
      <c r="BK699" s="14">
        <v>78.5</v>
      </c>
      <c r="BL699" s="14">
        <v>77</v>
      </c>
      <c r="BM699" s="14">
        <v>76</v>
      </c>
      <c r="BN699" s="14">
        <v>78.5</v>
      </c>
      <c r="BO699" s="14">
        <v>83.5</v>
      </c>
      <c r="BP699" s="14">
        <v>89.5</v>
      </c>
      <c r="BQ699" s="14">
        <v>94</v>
      </c>
      <c r="BR699" s="14">
        <v>98.5</v>
      </c>
      <c r="BS699" s="14">
        <v>101.5</v>
      </c>
      <c r="BT699" s="14">
        <v>104</v>
      </c>
      <c r="BU699" s="14">
        <v>106</v>
      </c>
      <c r="BV699" s="14">
        <v>107</v>
      </c>
      <c r="BW699" s="14">
        <v>107.5</v>
      </c>
      <c r="BX699" s="14">
        <v>107</v>
      </c>
      <c r="BY699" s="14">
        <v>106</v>
      </c>
      <c r="BZ699" s="14">
        <v>103</v>
      </c>
      <c r="CA699" s="14">
        <v>99</v>
      </c>
      <c r="CB699" s="14">
        <v>93.5</v>
      </c>
      <c r="CC699" s="14">
        <v>89.5</v>
      </c>
      <c r="CD699" s="14">
        <v>87.5</v>
      </c>
      <c r="CE699" s="14">
        <v>2773.308</v>
      </c>
      <c r="CF699" s="14">
        <v>2799.5259999999998</v>
      </c>
      <c r="CG699" s="14">
        <v>2639.5940000000001</v>
      </c>
      <c r="CH699" s="14">
        <v>2317.46</v>
      </c>
      <c r="CI699" s="14">
        <v>2255.1590000000001</v>
      </c>
      <c r="CJ699" s="14">
        <v>1863.1</v>
      </c>
      <c r="CK699" s="14">
        <v>2315.8049999999998</v>
      </c>
      <c r="CL699" s="14">
        <v>1438.7529999999999</v>
      </c>
      <c r="CM699" s="14">
        <v>1227.99</v>
      </c>
      <c r="CN699" s="14">
        <v>1334.992</v>
      </c>
      <c r="CO699" s="14">
        <v>1510.316</v>
      </c>
      <c r="CP699" s="14">
        <v>1585.808</v>
      </c>
      <c r="CQ699" s="14">
        <v>1610.61</v>
      </c>
      <c r="CR699" s="14">
        <v>1677.0409999999999</v>
      </c>
      <c r="CS699" s="14">
        <v>1773.7339999999999</v>
      </c>
      <c r="CT699" s="14">
        <v>1896.2460000000001</v>
      </c>
      <c r="CU699" s="14">
        <v>1841.277</v>
      </c>
      <c r="CV699" s="14">
        <v>1714.412</v>
      </c>
      <c r="CW699" s="14">
        <v>1908.607</v>
      </c>
      <c r="CX699" s="14">
        <v>3001.3029999999999</v>
      </c>
      <c r="CY699" s="14">
        <v>2771.4560000000001</v>
      </c>
      <c r="CZ699" s="14">
        <v>5170.6080000000002</v>
      </c>
      <c r="DA699" s="14">
        <v>3375.3229999999999</v>
      </c>
      <c r="DB699" s="14">
        <v>3031.1930000000002</v>
      </c>
      <c r="DC699" s="14">
        <v>1509.104</v>
      </c>
      <c r="DD699" s="14">
        <v>16</v>
      </c>
      <c r="DE699" s="14">
        <v>19</v>
      </c>
      <c r="DF699" s="27">
        <f t="shared" ca="1" si="11"/>
        <v>884.77174999999988</v>
      </c>
      <c r="DG699" s="14">
        <v>0</v>
      </c>
      <c r="DH699" s="14"/>
      <c r="DI699" s="14"/>
      <c r="DJ699" s="14"/>
      <c r="DK699" s="14"/>
      <c r="DL699" s="14"/>
      <c r="DM699" s="14"/>
      <c r="DN699" s="14"/>
      <c r="DO699" s="14"/>
      <c r="DP699" s="14"/>
      <c r="DQ699" s="14"/>
      <c r="DR699" s="14"/>
      <c r="DS699" s="14"/>
      <c r="DT699" s="14"/>
      <c r="DU699" s="14"/>
      <c r="DV699" s="14"/>
      <c r="DW699" s="14"/>
      <c r="DX699" s="14"/>
      <c r="DY699" s="14"/>
      <c r="DZ699" s="14"/>
      <c r="EA699" s="14"/>
    </row>
    <row r="700" spans="1:131" x14ac:dyDescent="0.25">
      <c r="A700" s="14" t="s">
        <v>64</v>
      </c>
      <c r="B700" s="14" t="s">
        <v>29</v>
      </c>
      <c r="C700" s="14" t="s">
        <v>63</v>
      </c>
      <c r="D700" s="14" t="s">
        <v>63</v>
      </c>
      <c r="E700" s="14" t="s">
        <v>63</v>
      </c>
      <c r="F700" s="14" t="s">
        <v>63</v>
      </c>
      <c r="G700" s="14" t="s">
        <v>192</v>
      </c>
      <c r="H700" s="1">
        <v>42234</v>
      </c>
      <c r="I700" s="14">
        <v>1927.9870000000001</v>
      </c>
      <c r="J700" s="14">
        <v>1785.7860000000001</v>
      </c>
      <c r="K700" s="14">
        <v>1732.72</v>
      </c>
      <c r="L700" s="14">
        <v>1885.385</v>
      </c>
      <c r="M700" s="14">
        <v>2257.4070000000002</v>
      </c>
      <c r="N700" s="14">
        <v>2415.1010000000001</v>
      </c>
      <c r="O700" s="14">
        <v>3340.2570000000001</v>
      </c>
      <c r="P700" s="14">
        <v>3262.7190000000001</v>
      </c>
      <c r="Q700" s="14">
        <v>3788.3739999999998</v>
      </c>
      <c r="R700" s="14">
        <v>4206.7619999999997</v>
      </c>
      <c r="S700" s="14">
        <v>4543.6509999999998</v>
      </c>
      <c r="T700" s="14">
        <v>4752.8270000000002</v>
      </c>
      <c r="U700" s="14">
        <v>4972</v>
      </c>
      <c r="V700" s="14">
        <v>5116.6260000000002</v>
      </c>
      <c r="W700" s="14">
        <v>5207.6260000000002</v>
      </c>
      <c r="X700" s="14">
        <v>4067.0819999999999</v>
      </c>
      <c r="Y700" s="14">
        <v>4316.9179999999997</v>
      </c>
      <c r="Z700" s="14">
        <v>4387.0159999999996</v>
      </c>
      <c r="AA700" s="14">
        <v>4473.9759999999997</v>
      </c>
      <c r="AB700" s="14">
        <v>5396.335</v>
      </c>
      <c r="AC700" s="14">
        <v>5394.0339999999997</v>
      </c>
      <c r="AD700" s="14">
        <v>4567.7250000000004</v>
      </c>
      <c r="AE700" s="14">
        <v>2850.5189999999998</v>
      </c>
      <c r="AF700" s="14">
        <v>2119.4859999999999</v>
      </c>
      <c r="AG700" s="14">
        <v>4311.2479999999996</v>
      </c>
      <c r="AH700" s="14">
        <v>1904.0170000000001</v>
      </c>
      <c r="AI700" s="14">
        <v>1768.5830000000001</v>
      </c>
      <c r="AJ700" s="14">
        <v>1711.875</v>
      </c>
      <c r="AK700" s="14">
        <v>1842.184</v>
      </c>
      <c r="AL700" s="14">
        <v>2220.252</v>
      </c>
      <c r="AM700" s="14">
        <v>2363.3780000000002</v>
      </c>
      <c r="AN700" s="14">
        <v>3245.6280000000002</v>
      </c>
      <c r="AO700" s="14">
        <v>3303.4360000000001</v>
      </c>
      <c r="AP700" s="14">
        <v>3882.55</v>
      </c>
      <c r="AQ700" s="14">
        <v>4229.4799999999996</v>
      </c>
      <c r="AR700" s="14">
        <v>4540.2910000000002</v>
      </c>
      <c r="AS700" s="14">
        <v>4760.8329999999996</v>
      </c>
      <c r="AT700" s="14">
        <v>4997.201</v>
      </c>
      <c r="AU700" s="14">
        <v>5098.0559999999996</v>
      </c>
      <c r="AV700" s="14">
        <v>5212.1440000000002</v>
      </c>
      <c r="AW700" s="14">
        <v>5238.0889999999999</v>
      </c>
      <c r="AX700" s="14">
        <v>5343.3580000000002</v>
      </c>
      <c r="AY700" s="14">
        <v>5358.9870000000001</v>
      </c>
      <c r="AZ700" s="14">
        <v>5365.2780000000002</v>
      </c>
      <c r="BA700" s="14">
        <v>5440.4269999999997</v>
      </c>
      <c r="BB700" s="14">
        <v>5292.5839999999998</v>
      </c>
      <c r="BC700" s="14">
        <v>4508.1239999999998</v>
      </c>
      <c r="BD700" s="14">
        <v>2816.7249999999999</v>
      </c>
      <c r="BE700" s="14">
        <v>2054.221</v>
      </c>
      <c r="BF700" s="14">
        <v>5323.549</v>
      </c>
      <c r="BG700" s="14">
        <v>86.5</v>
      </c>
      <c r="BH700" s="14">
        <v>84.5</v>
      </c>
      <c r="BI700" s="14">
        <v>82.5</v>
      </c>
      <c r="BJ700" s="14">
        <v>81</v>
      </c>
      <c r="BK700" s="14">
        <v>78.5</v>
      </c>
      <c r="BL700" s="14">
        <v>78</v>
      </c>
      <c r="BM700" s="14">
        <v>77</v>
      </c>
      <c r="BN700" s="14">
        <v>78.5</v>
      </c>
      <c r="BO700" s="14">
        <v>83.5</v>
      </c>
      <c r="BP700" s="14">
        <v>89</v>
      </c>
      <c r="BQ700" s="14">
        <v>94</v>
      </c>
      <c r="BR700" s="14">
        <v>97</v>
      </c>
      <c r="BS700" s="14">
        <v>99.5</v>
      </c>
      <c r="BT700" s="14">
        <v>101.5</v>
      </c>
      <c r="BU700" s="14">
        <v>103</v>
      </c>
      <c r="BV700" s="14">
        <v>103.5</v>
      </c>
      <c r="BW700" s="14">
        <v>104</v>
      </c>
      <c r="BX700" s="14">
        <v>104</v>
      </c>
      <c r="BY700" s="14">
        <v>102.5</v>
      </c>
      <c r="BZ700" s="14">
        <v>100</v>
      </c>
      <c r="CA700" s="14">
        <v>96.5</v>
      </c>
      <c r="CB700" s="14">
        <v>92.5</v>
      </c>
      <c r="CC700" s="14">
        <v>90</v>
      </c>
      <c r="CD700" s="14">
        <v>86.5</v>
      </c>
      <c r="CE700" s="14">
        <v>2055.913</v>
      </c>
      <c r="CF700" s="14">
        <v>2000.123</v>
      </c>
      <c r="CG700" s="14">
        <v>1867.922</v>
      </c>
      <c r="CH700" s="14">
        <v>1700.346</v>
      </c>
      <c r="CI700" s="14">
        <v>1628.5029999999999</v>
      </c>
      <c r="CJ700" s="14">
        <v>1401.615</v>
      </c>
      <c r="CK700" s="14">
        <v>1526.539</v>
      </c>
      <c r="CL700" s="14">
        <v>1029.885</v>
      </c>
      <c r="CM700" s="14">
        <v>862.29639999999995</v>
      </c>
      <c r="CN700" s="14">
        <v>996.26750000000004</v>
      </c>
      <c r="CO700" s="14">
        <v>1232.191</v>
      </c>
      <c r="CP700" s="14">
        <v>1125.8140000000001</v>
      </c>
      <c r="CQ700" s="14">
        <v>1086.3130000000001</v>
      </c>
      <c r="CR700" s="14">
        <v>1114.3389999999999</v>
      </c>
      <c r="CS700" s="14">
        <v>1156.912</v>
      </c>
      <c r="CT700" s="14">
        <v>1235.903</v>
      </c>
      <c r="CU700" s="14">
        <v>1160.664</v>
      </c>
      <c r="CV700" s="14">
        <v>1138.8050000000001</v>
      </c>
      <c r="CW700" s="14">
        <v>1283.0619999999999</v>
      </c>
      <c r="CX700" s="14">
        <v>2107.7260000000001</v>
      </c>
      <c r="CY700" s="14">
        <v>2006.09</v>
      </c>
      <c r="CZ700" s="14">
        <v>3804.3890000000001</v>
      </c>
      <c r="DA700" s="14">
        <v>2350.5309999999999</v>
      </c>
      <c r="DB700" s="14">
        <v>2535.8119999999999</v>
      </c>
      <c r="DC700" s="14">
        <v>980.81569999999999</v>
      </c>
      <c r="DD700" s="14">
        <v>16</v>
      </c>
      <c r="DE700" s="14">
        <v>19</v>
      </c>
      <c r="DF700" s="27">
        <f t="shared" ca="1" si="11"/>
        <v>976.89650000000074</v>
      </c>
      <c r="DG700" s="14">
        <v>0</v>
      </c>
      <c r="DH700" s="14"/>
      <c r="DI700" s="14"/>
      <c r="DJ700" s="14"/>
      <c r="DK700" s="14"/>
      <c r="DL700" s="14"/>
      <c r="DM700" s="14"/>
      <c r="DN700" s="14"/>
      <c r="DO700" s="14"/>
      <c r="DP700" s="14"/>
      <c r="DQ700" s="14"/>
      <c r="DR700" s="14"/>
      <c r="DS700" s="14"/>
      <c r="DT700" s="14"/>
      <c r="DU700" s="14"/>
      <c r="DV700" s="14"/>
      <c r="DW700" s="14"/>
      <c r="DX700" s="14"/>
      <c r="DY700" s="14"/>
      <c r="DZ700" s="14"/>
      <c r="EA700" s="14"/>
    </row>
    <row r="701" spans="1:131" x14ac:dyDescent="0.25">
      <c r="A701" s="14" t="s">
        <v>64</v>
      </c>
      <c r="B701" s="14" t="s">
        <v>29</v>
      </c>
      <c r="C701" s="14" t="s">
        <v>63</v>
      </c>
      <c r="D701" s="14" t="s">
        <v>63</v>
      </c>
      <c r="E701" s="14" t="s">
        <v>63</v>
      </c>
      <c r="F701" s="14" t="s">
        <v>63</v>
      </c>
      <c r="G701" s="14" t="s">
        <v>192</v>
      </c>
      <c r="H701" s="1">
        <v>42242</v>
      </c>
      <c r="I701" s="14">
        <v>1632.4870000000001</v>
      </c>
      <c r="J701" s="14">
        <v>1559.6369999999999</v>
      </c>
      <c r="K701" s="14">
        <v>1564.45</v>
      </c>
      <c r="L701" s="14">
        <v>1694.3579999999999</v>
      </c>
      <c r="M701" s="14">
        <v>2088.9810000000002</v>
      </c>
      <c r="N701" s="14">
        <v>2274.9580000000001</v>
      </c>
      <c r="O701" s="14">
        <v>3268.8919999999998</v>
      </c>
      <c r="P701" s="14">
        <v>3250.4360000000001</v>
      </c>
      <c r="Q701" s="14">
        <v>3583.665</v>
      </c>
      <c r="R701" s="14">
        <v>3878.009</v>
      </c>
      <c r="S701" s="14">
        <v>4158.1379999999999</v>
      </c>
      <c r="T701" s="14">
        <v>4344.3310000000001</v>
      </c>
      <c r="U701" s="14">
        <v>4536.6610000000001</v>
      </c>
      <c r="V701" s="14">
        <v>4813.2389999999996</v>
      </c>
      <c r="W701" s="14">
        <v>4997.4840000000004</v>
      </c>
      <c r="X701" s="14">
        <v>3764.2759999999998</v>
      </c>
      <c r="Y701" s="14">
        <v>3987.5680000000002</v>
      </c>
      <c r="Z701" s="14">
        <v>4105.326</v>
      </c>
      <c r="AA701" s="14">
        <v>4301.3249999999998</v>
      </c>
      <c r="AB701" s="14">
        <v>5179.3549999999996</v>
      </c>
      <c r="AC701" s="14">
        <v>5281.0720000000001</v>
      </c>
      <c r="AD701" s="14">
        <v>4435.7039999999997</v>
      </c>
      <c r="AE701" s="14">
        <v>2757.5909999999999</v>
      </c>
      <c r="AF701" s="14">
        <v>2114.7069999999999</v>
      </c>
      <c r="AG701" s="14">
        <v>4039.6239999999998</v>
      </c>
      <c r="AH701" s="14">
        <v>1654.585</v>
      </c>
      <c r="AI701" s="14">
        <v>1567.482</v>
      </c>
      <c r="AJ701" s="14">
        <v>1580.7760000000001</v>
      </c>
      <c r="AK701" s="14">
        <v>1692.181</v>
      </c>
      <c r="AL701" s="14">
        <v>2084.7379999999998</v>
      </c>
      <c r="AM701" s="14">
        <v>2274.9859999999999</v>
      </c>
      <c r="AN701" s="14">
        <v>3182.835</v>
      </c>
      <c r="AO701" s="14">
        <v>3285.33</v>
      </c>
      <c r="AP701" s="14">
        <v>3685.8470000000002</v>
      </c>
      <c r="AQ701" s="14">
        <v>3945.3449999999998</v>
      </c>
      <c r="AR701" s="14">
        <v>4276.1880000000001</v>
      </c>
      <c r="AS701" s="14">
        <v>4387.3469999999998</v>
      </c>
      <c r="AT701" s="14">
        <v>4584.3370000000004</v>
      </c>
      <c r="AU701" s="14">
        <v>4829.03</v>
      </c>
      <c r="AV701" s="14">
        <v>5030.9340000000002</v>
      </c>
      <c r="AW701" s="14">
        <v>4955.2359999999999</v>
      </c>
      <c r="AX701" s="14">
        <v>5042.402</v>
      </c>
      <c r="AY701" s="14">
        <v>5102.0140000000001</v>
      </c>
      <c r="AZ701" s="14">
        <v>5203.7920000000004</v>
      </c>
      <c r="BA701" s="14">
        <v>5258.7809999999999</v>
      </c>
      <c r="BB701" s="14">
        <v>5158.9430000000002</v>
      </c>
      <c r="BC701" s="14">
        <v>4335.7790000000005</v>
      </c>
      <c r="BD701" s="14">
        <v>2744.1480000000001</v>
      </c>
      <c r="BE701" s="14">
        <v>2088.0360000000001</v>
      </c>
      <c r="BF701" s="14">
        <v>5073.5600000000004</v>
      </c>
      <c r="BG701" s="14">
        <v>83</v>
      </c>
      <c r="BH701" s="14">
        <v>82</v>
      </c>
      <c r="BI701" s="14">
        <v>83</v>
      </c>
      <c r="BJ701" s="14">
        <v>79.5</v>
      </c>
      <c r="BK701" s="14">
        <v>78</v>
      </c>
      <c r="BL701" s="14">
        <v>77.5</v>
      </c>
      <c r="BM701" s="14">
        <v>76</v>
      </c>
      <c r="BN701" s="14">
        <v>76</v>
      </c>
      <c r="BO701" s="14">
        <v>79</v>
      </c>
      <c r="BP701" s="14">
        <v>82.5</v>
      </c>
      <c r="BQ701" s="14">
        <v>85.5</v>
      </c>
      <c r="BR701" s="14">
        <v>89</v>
      </c>
      <c r="BS701" s="14">
        <v>93.5</v>
      </c>
      <c r="BT701" s="14">
        <v>96.5</v>
      </c>
      <c r="BU701" s="14">
        <v>98.5</v>
      </c>
      <c r="BV701" s="14">
        <v>100</v>
      </c>
      <c r="BW701" s="14">
        <v>101</v>
      </c>
      <c r="BX701" s="14">
        <v>100.5</v>
      </c>
      <c r="BY701" s="14">
        <v>99.5</v>
      </c>
      <c r="BZ701" s="14">
        <v>97</v>
      </c>
      <c r="CA701" s="14">
        <v>95</v>
      </c>
      <c r="CB701" s="14">
        <v>92.5</v>
      </c>
      <c r="CC701" s="14">
        <v>90</v>
      </c>
      <c r="CD701" s="14">
        <v>86.5</v>
      </c>
      <c r="CE701" s="14">
        <v>1728.5219999999999</v>
      </c>
      <c r="CF701" s="14">
        <v>1879.7090000000001</v>
      </c>
      <c r="CG701" s="14">
        <v>3126.1260000000002</v>
      </c>
      <c r="CH701" s="14">
        <v>1876.6579999999999</v>
      </c>
      <c r="CI701" s="14">
        <v>1587.2809999999999</v>
      </c>
      <c r="CJ701" s="14">
        <v>1427.2360000000001</v>
      </c>
      <c r="CK701" s="14">
        <v>1478.6479999999999</v>
      </c>
      <c r="CL701" s="14">
        <v>1077.5630000000001</v>
      </c>
      <c r="CM701" s="14">
        <v>1023.659</v>
      </c>
      <c r="CN701" s="14">
        <v>1244.8920000000001</v>
      </c>
      <c r="CO701" s="14">
        <v>1463.8130000000001</v>
      </c>
      <c r="CP701" s="14">
        <v>1735.681</v>
      </c>
      <c r="CQ701" s="14">
        <v>1256.5219999999999</v>
      </c>
      <c r="CR701" s="14">
        <v>1106.127</v>
      </c>
      <c r="CS701" s="14">
        <v>1136.67</v>
      </c>
      <c r="CT701" s="14">
        <v>1226.6210000000001</v>
      </c>
      <c r="CU701" s="14">
        <v>1181.4690000000001</v>
      </c>
      <c r="CV701" s="14">
        <v>1160.8820000000001</v>
      </c>
      <c r="CW701" s="14">
        <v>1276.72</v>
      </c>
      <c r="CX701" s="14">
        <v>2081.6309999999999</v>
      </c>
      <c r="CY701" s="14">
        <v>1983.375</v>
      </c>
      <c r="CZ701" s="14">
        <v>3497.9760000000001</v>
      </c>
      <c r="DA701" s="14">
        <v>2412.6149999999998</v>
      </c>
      <c r="DB701" s="14">
        <v>1900.8019999999999</v>
      </c>
      <c r="DC701" s="14">
        <v>988.36490000000003</v>
      </c>
      <c r="DD701" s="14">
        <v>16</v>
      </c>
      <c r="DE701" s="14">
        <v>19</v>
      </c>
      <c r="DF701" s="27">
        <f t="shared" ca="1" si="11"/>
        <v>993.02275000000009</v>
      </c>
      <c r="DG701" s="14">
        <v>0</v>
      </c>
      <c r="DH701" s="14"/>
      <c r="DI701" s="14"/>
      <c r="DJ701" s="14"/>
      <c r="DK701" s="14"/>
      <c r="DL701" s="14"/>
      <c r="DM701" s="14"/>
      <c r="DN701" s="14"/>
      <c r="DO701" s="14"/>
      <c r="DP701" s="14"/>
      <c r="DQ701" s="14"/>
      <c r="DR701" s="14"/>
      <c r="DS701" s="14"/>
      <c r="DT701" s="14"/>
      <c r="DU701" s="14"/>
      <c r="DV701" s="14"/>
      <c r="DW701" s="14"/>
      <c r="DX701" s="14"/>
      <c r="DY701" s="14"/>
      <c r="DZ701" s="14"/>
      <c r="EA701" s="14"/>
    </row>
    <row r="702" spans="1:131" x14ac:dyDescent="0.25">
      <c r="A702" s="14" t="s">
        <v>64</v>
      </c>
      <c r="B702" s="14" t="s">
        <v>29</v>
      </c>
      <c r="C702" s="14" t="s">
        <v>63</v>
      </c>
      <c r="D702" s="14" t="s">
        <v>63</v>
      </c>
      <c r="E702" s="14" t="s">
        <v>63</v>
      </c>
      <c r="F702" s="14" t="s">
        <v>63</v>
      </c>
      <c r="G702" s="14" t="s">
        <v>192</v>
      </c>
      <c r="H702" s="1">
        <v>42243</v>
      </c>
      <c r="I702" s="14">
        <v>1791.4369999999999</v>
      </c>
      <c r="J702" s="14">
        <v>1698.374</v>
      </c>
      <c r="K702" s="14">
        <v>1671.116</v>
      </c>
      <c r="L702" s="14">
        <v>1850.8040000000001</v>
      </c>
      <c r="M702" s="14">
        <v>2442.7150000000001</v>
      </c>
      <c r="N702" s="14">
        <v>2543.587</v>
      </c>
      <c r="O702" s="14">
        <v>3413.1880000000001</v>
      </c>
      <c r="P702" s="14">
        <v>3235.5810000000001</v>
      </c>
      <c r="Q702" s="14">
        <v>3583.62</v>
      </c>
      <c r="R702" s="14">
        <v>3875.183</v>
      </c>
      <c r="S702" s="14">
        <v>4217.8</v>
      </c>
      <c r="T702" s="14">
        <v>4445.0230000000001</v>
      </c>
      <c r="U702" s="14">
        <v>4641.32</v>
      </c>
      <c r="V702" s="14">
        <v>4873.0770000000002</v>
      </c>
      <c r="W702" s="14">
        <v>4965.9579999999996</v>
      </c>
      <c r="X702" s="14">
        <v>3783.7660000000001</v>
      </c>
      <c r="Y702" s="14">
        <v>4025.848</v>
      </c>
      <c r="Z702" s="14">
        <v>4142.2470000000003</v>
      </c>
      <c r="AA702" s="14">
        <v>4570.3739999999998</v>
      </c>
      <c r="AB702" s="14">
        <v>5321.9480000000003</v>
      </c>
      <c r="AC702" s="14">
        <v>5271.7619999999997</v>
      </c>
      <c r="AD702" s="14">
        <v>4393.9830000000002</v>
      </c>
      <c r="AE702" s="14">
        <v>2653.2359999999999</v>
      </c>
      <c r="AF702" s="14">
        <v>1979.6469999999999</v>
      </c>
      <c r="AG702" s="14">
        <v>4130.5590000000002</v>
      </c>
      <c r="AH702" s="14">
        <v>1800.163</v>
      </c>
      <c r="AI702" s="14">
        <v>1710.585</v>
      </c>
      <c r="AJ702" s="14">
        <v>1684.134</v>
      </c>
      <c r="AK702" s="14">
        <v>1847.547</v>
      </c>
      <c r="AL702" s="14">
        <v>2426.9090000000001</v>
      </c>
      <c r="AM702" s="14">
        <v>2529.9059999999999</v>
      </c>
      <c r="AN702" s="14">
        <v>3352.5650000000001</v>
      </c>
      <c r="AO702" s="14">
        <v>3263.212</v>
      </c>
      <c r="AP702" s="14">
        <v>3655.625</v>
      </c>
      <c r="AQ702" s="14">
        <v>3942.8</v>
      </c>
      <c r="AR702" s="14">
        <v>4306.9719999999998</v>
      </c>
      <c r="AS702" s="14">
        <v>4504.2340000000004</v>
      </c>
      <c r="AT702" s="14">
        <v>4694.2250000000004</v>
      </c>
      <c r="AU702" s="14">
        <v>4885.8850000000002</v>
      </c>
      <c r="AV702" s="14">
        <v>5001.8909999999996</v>
      </c>
      <c r="AW702" s="14">
        <v>4977.5789999999997</v>
      </c>
      <c r="AX702" s="14">
        <v>5101.2420000000002</v>
      </c>
      <c r="AY702" s="14">
        <v>5147.4970000000003</v>
      </c>
      <c r="AZ702" s="14">
        <v>5450.1859999999997</v>
      </c>
      <c r="BA702" s="14">
        <v>5356.33</v>
      </c>
      <c r="BB702" s="14">
        <v>5178.2700000000004</v>
      </c>
      <c r="BC702" s="14">
        <v>4311.7120000000004</v>
      </c>
      <c r="BD702" s="14">
        <v>2643.047</v>
      </c>
      <c r="BE702" s="14">
        <v>1954.875</v>
      </c>
      <c r="BF702" s="14">
        <v>5169.84</v>
      </c>
      <c r="BG702" s="14">
        <v>84</v>
      </c>
      <c r="BH702" s="14">
        <v>81.5</v>
      </c>
      <c r="BI702" s="14">
        <v>81</v>
      </c>
      <c r="BJ702" s="14">
        <v>79</v>
      </c>
      <c r="BK702" s="14">
        <v>77</v>
      </c>
      <c r="BL702" s="14">
        <v>76</v>
      </c>
      <c r="BM702" s="14">
        <v>74</v>
      </c>
      <c r="BN702" s="14">
        <v>76.5</v>
      </c>
      <c r="BO702" s="14">
        <v>81</v>
      </c>
      <c r="BP702" s="14">
        <v>84</v>
      </c>
      <c r="BQ702" s="14">
        <v>87.5</v>
      </c>
      <c r="BR702" s="14">
        <v>91</v>
      </c>
      <c r="BS702" s="14">
        <v>93.5</v>
      </c>
      <c r="BT702" s="14">
        <v>95.5</v>
      </c>
      <c r="BU702" s="14">
        <v>98.5</v>
      </c>
      <c r="BV702" s="14">
        <v>99.5</v>
      </c>
      <c r="BW702" s="14">
        <v>100</v>
      </c>
      <c r="BX702" s="14">
        <v>100</v>
      </c>
      <c r="BY702" s="14">
        <v>100</v>
      </c>
      <c r="BZ702" s="14">
        <v>98</v>
      </c>
      <c r="CA702" s="14">
        <v>94</v>
      </c>
      <c r="CB702" s="14">
        <v>91.5</v>
      </c>
      <c r="CC702" s="14">
        <v>88</v>
      </c>
      <c r="CD702" s="14">
        <v>85.5</v>
      </c>
      <c r="CE702" s="14">
        <v>2050.4920000000002</v>
      </c>
      <c r="CF702" s="14">
        <v>1891.165</v>
      </c>
      <c r="CG702" s="14">
        <v>1961.4780000000001</v>
      </c>
      <c r="CH702" s="14">
        <v>1622.76</v>
      </c>
      <c r="CI702" s="14">
        <v>1497.2729999999999</v>
      </c>
      <c r="CJ702" s="14">
        <v>1235.338</v>
      </c>
      <c r="CK702" s="14">
        <v>1623.1210000000001</v>
      </c>
      <c r="CL702" s="14">
        <v>971.80650000000003</v>
      </c>
      <c r="CM702" s="14">
        <v>858.95699999999999</v>
      </c>
      <c r="CN702" s="14">
        <v>1015.999</v>
      </c>
      <c r="CO702" s="14">
        <v>1155.848</v>
      </c>
      <c r="CP702" s="14">
        <v>1162.3869999999999</v>
      </c>
      <c r="CQ702" s="14">
        <v>1207.577</v>
      </c>
      <c r="CR702" s="14">
        <v>1205.4549999999999</v>
      </c>
      <c r="CS702" s="14">
        <v>1232.3779999999999</v>
      </c>
      <c r="CT702" s="14">
        <v>1280.4179999999999</v>
      </c>
      <c r="CU702" s="14">
        <v>1220.837</v>
      </c>
      <c r="CV702" s="14">
        <v>1199.1759999999999</v>
      </c>
      <c r="CW702" s="14">
        <v>1352.7929999999999</v>
      </c>
      <c r="CX702" s="14">
        <v>2212.0940000000001</v>
      </c>
      <c r="CY702" s="14">
        <v>2088.8960000000002</v>
      </c>
      <c r="CZ702" s="14">
        <v>3483.09</v>
      </c>
      <c r="DA702" s="14">
        <v>2184.77</v>
      </c>
      <c r="DB702" s="14">
        <v>1860.8109999999999</v>
      </c>
      <c r="DC702" s="14">
        <v>1036.6769999999999</v>
      </c>
      <c r="DD702" s="14">
        <v>16</v>
      </c>
      <c r="DE702" s="14">
        <v>19</v>
      </c>
      <c r="DF702" s="27">
        <f t="shared" ca="1" si="11"/>
        <v>926.49349999999959</v>
      </c>
      <c r="DG702" s="14">
        <v>0</v>
      </c>
      <c r="DH702" s="14"/>
      <c r="DI702" s="14"/>
      <c r="DJ702" s="14"/>
      <c r="DK702" s="14"/>
      <c r="DL702" s="14"/>
      <c r="DM702" s="14"/>
      <c r="DN702" s="14"/>
      <c r="DO702" s="14"/>
      <c r="DP702" s="14"/>
      <c r="DQ702" s="14"/>
      <c r="DR702" s="14"/>
      <c r="DS702" s="14"/>
      <c r="DT702" s="14"/>
      <c r="DU702" s="14"/>
      <c r="DV702" s="14"/>
      <c r="DW702" s="14"/>
      <c r="DX702" s="14"/>
      <c r="DY702" s="14"/>
      <c r="DZ702" s="14"/>
      <c r="EA702" s="14"/>
    </row>
    <row r="703" spans="1:131" x14ac:dyDescent="0.25">
      <c r="A703" s="14" t="s">
        <v>64</v>
      </c>
      <c r="B703" s="14" t="s">
        <v>29</v>
      </c>
      <c r="C703" s="14" t="s">
        <v>63</v>
      </c>
      <c r="D703" s="14" t="s">
        <v>63</v>
      </c>
      <c r="E703" s="14" t="s">
        <v>63</v>
      </c>
      <c r="F703" s="14" t="s">
        <v>63</v>
      </c>
      <c r="G703" s="14" t="s">
        <v>192</v>
      </c>
      <c r="H703" s="1">
        <v>42256</v>
      </c>
      <c r="I703" s="14">
        <v>1590.0530000000001</v>
      </c>
      <c r="J703" s="14">
        <v>1538.8920000000001</v>
      </c>
      <c r="K703" s="14">
        <v>1511.7639999999999</v>
      </c>
      <c r="L703" s="14">
        <v>1606.287</v>
      </c>
      <c r="M703" s="14">
        <v>1999.079</v>
      </c>
      <c r="N703" s="14">
        <v>2171.61</v>
      </c>
      <c r="O703" s="14">
        <v>3196.1990000000001</v>
      </c>
      <c r="P703" s="14">
        <v>3172.0149999999999</v>
      </c>
      <c r="Q703" s="14">
        <v>3610.1390000000001</v>
      </c>
      <c r="R703" s="14">
        <v>3895.4879999999998</v>
      </c>
      <c r="S703" s="14">
        <v>4270.0929999999998</v>
      </c>
      <c r="T703" s="14">
        <v>4548.2960000000003</v>
      </c>
      <c r="U703" s="14">
        <v>4745.8590000000004</v>
      </c>
      <c r="V703" s="14">
        <v>4921.3339999999998</v>
      </c>
      <c r="W703" s="14">
        <v>4944.0150000000003</v>
      </c>
      <c r="X703" s="14">
        <v>3756.2530000000002</v>
      </c>
      <c r="Y703" s="14">
        <v>3960.4659999999999</v>
      </c>
      <c r="Z703" s="14">
        <v>4016.3</v>
      </c>
      <c r="AA703" s="14">
        <v>4100.8010000000004</v>
      </c>
      <c r="AB703" s="14">
        <v>5356.4089999999997</v>
      </c>
      <c r="AC703" s="14">
        <v>5225.183</v>
      </c>
      <c r="AD703" s="14">
        <v>4459.7709999999997</v>
      </c>
      <c r="AE703" s="14">
        <v>2669.9059999999999</v>
      </c>
      <c r="AF703" s="14">
        <v>2119.9589999999998</v>
      </c>
      <c r="AG703" s="14">
        <v>3958.4549999999999</v>
      </c>
      <c r="AH703" s="14">
        <v>1636.4860000000001</v>
      </c>
      <c r="AI703" s="14">
        <v>1569.664</v>
      </c>
      <c r="AJ703" s="14">
        <v>1539.537</v>
      </c>
      <c r="AK703" s="14">
        <v>1625.703</v>
      </c>
      <c r="AL703" s="14">
        <v>2012.9159999999999</v>
      </c>
      <c r="AM703" s="14">
        <v>2138.9830000000002</v>
      </c>
      <c r="AN703" s="14">
        <v>3114.4670000000001</v>
      </c>
      <c r="AO703" s="14">
        <v>3205.88</v>
      </c>
      <c r="AP703" s="14">
        <v>3687.7950000000001</v>
      </c>
      <c r="AQ703" s="14">
        <v>3953.4580000000001</v>
      </c>
      <c r="AR703" s="14">
        <v>4315.88</v>
      </c>
      <c r="AS703" s="14">
        <v>4624.259</v>
      </c>
      <c r="AT703" s="14">
        <v>4822.0680000000002</v>
      </c>
      <c r="AU703" s="14">
        <v>4954.0640000000003</v>
      </c>
      <c r="AV703" s="14">
        <v>4996.3959999999997</v>
      </c>
      <c r="AW703" s="14">
        <v>5024.1769999999997</v>
      </c>
      <c r="AX703" s="14">
        <v>5161.6149999999998</v>
      </c>
      <c r="AY703" s="14">
        <v>5112.741</v>
      </c>
      <c r="AZ703" s="14">
        <v>5063.1679999999997</v>
      </c>
      <c r="BA703" s="14">
        <v>5480.2020000000002</v>
      </c>
      <c r="BB703" s="14">
        <v>5195.7730000000001</v>
      </c>
      <c r="BC703" s="14">
        <v>4416.5789999999997</v>
      </c>
      <c r="BD703" s="14">
        <v>2658.982</v>
      </c>
      <c r="BE703" s="14">
        <v>2108.6819999999998</v>
      </c>
      <c r="BF703" s="14">
        <v>5098.5559999999996</v>
      </c>
      <c r="BG703" s="14">
        <v>82.5</v>
      </c>
      <c r="BH703" s="14">
        <v>81</v>
      </c>
      <c r="BI703" s="14">
        <v>80</v>
      </c>
      <c r="BJ703" s="14">
        <v>79</v>
      </c>
      <c r="BK703" s="14">
        <v>77.5</v>
      </c>
      <c r="BL703" s="14">
        <v>76</v>
      </c>
      <c r="BM703" s="14">
        <v>75</v>
      </c>
      <c r="BN703" s="14">
        <v>76</v>
      </c>
      <c r="BO703" s="14">
        <v>80.5</v>
      </c>
      <c r="BP703" s="14">
        <v>85.5</v>
      </c>
      <c r="BQ703" s="14">
        <v>90</v>
      </c>
      <c r="BR703" s="14">
        <v>94.5</v>
      </c>
      <c r="BS703" s="14">
        <v>96.5</v>
      </c>
      <c r="BT703" s="14">
        <v>98.5</v>
      </c>
      <c r="BU703" s="14">
        <v>99</v>
      </c>
      <c r="BV703" s="14">
        <v>98</v>
      </c>
      <c r="BW703" s="14">
        <v>98</v>
      </c>
      <c r="BX703" s="14">
        <v>99</v>
      </c>
      <c r="BY703" s="14">
        <v>99</v>
      </c>
      <c r="BZ703" s="14">
        <v>96</v>
      </c>
      <c r="CA703" s="14">
        <v>91.5</v>
      </c>
      <c r="CB703" s="14">
        <v>89.5</v>
      </c>
      <c r="CC703" s="14">
        <v>88.5</v>
      </c>
      <c r="CD703" s="14">
        <v>86.5</v>
      </c>
      <c r="CE703" s="14">
        <v>2156.143</v>
      </c>
      <c r="CF703" s="14">
        <v>2196.085</v>
      </c>
      <c r="CG703" s="14">
        <v>2129.248</v>
      </c>
      <c r="CH703" s="14">
        <v>1968.56</v>
      </c>
      <c r="CI703" s="14">
        <v>1778.9179999999999</v>
      </c>
      <c r="CJ703" s="14">
        <v>1411.9839999999999</v>
      </c>
      <c r="CK703" s="14">
        <v>1579.5650000000001</v>
      </c>
      <c r="CL703" s="14">
        <v>1105.346</v>
      </c>
      <c r="CM703" s="14">
        <v>927.08230000000003</v>
      </c>
      <c r="CN703" s="14">
        <v>1015.9690000000001</v>
      </c>
      <c r="CO703" s="14">
        <v>1249.327</v>
      </c>
      <c r="CP703" s="14">
        <v>1474.605</v>
      </c>
      <c r="CQ703" s="14">
        <v>1377.15</v>
      </c>
      <c r="CR703" s="14">
        <v>1360.0540000000001</v>
      </c>
      <c r="CS703" s="14">
        <v>1313.4570000000001</v>
      </c>
      <c r="CT703" s="14">
        <v>1489.54</v>
      </c>
      <c r="CU703" s="14">
        <v>1417.46</v>
      </c>
      <c r="CV703" s="14">
        <v>1315.777</v>
      </c>
      <c r="CW703" s="14">
        <v>1441.4639999999999</v>
      </c>
      <c r="CX703" s="14">
        <v>2274.7080000000001</v>
      </c>
      <c r="CY703" s="14">
        <v>2373.114</v>
      </c>
      <c r="CZ703" s="14">
        <v>4416.7030000000004</v>
      </c>
      <c r="DA703" s="14">
        <v>2726.4389999999999</v>
      </c>
      <c r="DB703" s="14">
        <v>2363.4639999999999</v>
      </c>
      <c r="DC703" s="14">
        <v>1113.6279999999999</v>
      </c>
      <c r="DD703" s="14">
        <v>16</v>
      </c>
      <c r="DE703" s="14">
        <v>19</v>
      </c>
      <c r="DF703" s="27">
        <f t="shared" ca="1" si="11"/>
        <v>1115.2772500000001</v>
      </c>
      <c r="DG703" s="14">
        <v>0</v>
      </c>
      <c r="DH703" s="14"/>
      <c r="DI703" s="14"/>
      <c r="DJ703" s="14"/>
      <c r="DK703" s="14"/>
      <c r="DL703" s="14"/>
      <c r="DM703" s="14"/>
      <c r="DN703" s="14"/>
      <c r="DO703" s="14"/>
      <c r="DP703" s="14"/>
      <c r="DQ703" s="14"/>
      <c r="DR703" s="14"/>
      <c r="DS703" s="14"/>
      <c r="DT703" s="14"/>
      <c r="DU703" s="14"/>
      <c r="DV703" s="14"/>
      <c r="DW703" s="14"/>
      <c r="DX703" s="14"/>
      <c r="DY703" s="14"/>
      <c r="DZ703" s="14"/>
      <c r="EA703" s="14"/>
    </row>
    <row r="704" spans="1:131" x14ac:dyDescent="0.25">
      <c r="A704" s="14" t="s">
        <v>64</v>
      </c>
      <c r="B704" s="14" t="s">
        <v>29</v>
      </c>
      <c r="C704" s="14" t="s">
        <v>63</v>
      </c>
      <c r="D704" s="14" t="s">
        <v>63</v>
      </c>
      <c r="E704" s="14" t="s">
        <v>63</v>
      </c>
      <c r="F704" s="14" t="s">
        <v>63</v>
      </c>
      <c r="G704" s="14" t="s">
        <v>192</v>
      </c>
      <c r="H704" s="1">
        <v>42257</v>
      </c>
      <c r="I704" s="14">
        <v>1637.903</v>
      </c>
      <c r="J704" s="14">
        <v>1493.7239999999999</v>
      </c>
      <c r="K704" s="14">
        <v>1472.443</v>
      </c>
      <c r="L704" s="14">
        <v>1613.7719999999999</v>
      </c>
      <c r="M704" s="14">
        <v>2228.6010000000001</v>
      </c>
      <c r="N704" s="14">
        <v>2474.8679999999999</v>
      </c>
      <c r="O704" s="14">
        <v>3379.239</v>
      </c>
      <c r="P704" s="14">
        <v>3333.1990000000001</v>
      </c>
      <c r="Q704" s="14">
        <v>3339.6469999999999</v>
      </c>
      <c r="R704" s="14">
        <v>3704.9659999999999</v>
      </c>
      <c r="S704" s="14">
        <v>4055.1529999999998</v>
      </c>
      <c r="T704" s="14">
        <v>4306.0339999999997</v>
      </c>
      <c r="U704" s="14">
        <v>4501.3890000000001</v>
      </c>
      <c r="V704" s="14">
        <v>4671.2349999999997</v>
      </c>
      <c r="W704" s="14">
        <v>4761.6959999999999</v>
      </c>
      <c r="X704" s="14">
        <v>3728.625</v>
      </c>
      <c r="Y704" s="14">
        <v>3880.99</v>
      </c>
      <c r="Z704" s="14">
        <v>4031.8449999999998</v>
      </c>
      <c r="AA704" s="14">
        <v>4044.84</v>
      </c>
      <c r="AB704" s="14">
        <v>5045.9459999999999</v>
      </c>
      <c r="AC704" s="14">
        <v>4895.7160000000003</v>
      </c>
      <c r="AD704" s="14">
        <v>4104.3059999999996</v>
      </c>
      <c r="AE704" s="14">
        <v>2546.8589999999999</v>
      </c>
      <c r="AF704" s="14">
        <v>1943.019</v>
      </c>
      <c r="AG704" s="14">
        <v>3921.5749999999998</v>
      </c>
      <c r="AH704" s="14">
        <v>1633.268</v>
      </c>
      <c r="AI704" s="14">
        <v>1496.6849999999999</v>
      </c>
      <c r="AJ704" s="14">
        <v>1467.8579999999999</v>
      </c>
      <c r="AK704" s="14">
        <v>1596.73</v>
      </c>
      <c r="AL704" s="14">
        <v>2229.0039999999999</v>
      </c>
      <c r="AM704" s="14">
        <v>2439.6419999999998</v>
      </c>
      <c r="AN704" s="14">
        <v>3272.444</v>
      </c>
      <c r="AO704" s="14">
        <v>3362.95</v>
      </c>
      <c r="AP704" s="14">
        <v>3446.096</v>
      </c>
      <c r="AQ704" s="14">
        <v>3749.2530000000002</v>
      </c>
      <c r="AR704" s="14">
        <v>4091.9360000000001</v>
      </c>
      <c r="AS704" s="14">
        <v>4335.25</v>
      </c>
      <c r="AT704" s="14">
        <v>4546.2870000000003</v>
      </c>
      <c r="AU704" s="14">
        <v>4681.576</v>
      </c>
      <c r="AV704" s="14">
        <v>4776.777</v>
      </c>
      <c r="AW704" s="14">
        <v>4782.8459999999995</v>
      </c>
      <c r="AX704" s="14">
        <v>4820.2139999999999</v>
      </c>
      <c r="AY704" s="14">
        <v>4926.5829999999996</v>
      </c>
      <c r="AZ704" s="14">
        <v>4837.8289999999997</v>
      </c>
      <c r="BA704" s="14">
        <v>5122.8900000000003</v>
      </c>
      <c r="BB704" s="14">
        <v>4845.0050000000001</v>
      </c>
      <c r="BC704" s="14">
        <v>4056.8009999999999</v>
      </c>
      <c r="BD704" s="14">
        <v>2517.02</v>
      </c>
      <c r="BE704" s="14">
        <v>1891.903</v>
      </c>
      <c r="BF704" s="14">
        <v>4839.1989999999996</v>
      </c>
      <c r="BG704" s="14">
        <v>85</v>
      </c>
      <c r="BH704" s="14">
        <v>82.5</v>
      </c>
      <c r="BI704" s="14">
        <v>81</v>
      </c>
      <c r="BJ704" s="14">
        <v>80.5</v>
      </c>
      <c r="BK704" s="14">
        <v>79.5</v>
      </c>
      <c r="BL704" s="14">
        <v>77.5</v>
      </c>
      <c r="BM704" s="14">
        <v>78</v>
      </c>
      <c r="BN704" s="14">
        <v>78</v>
      </c>
      <c r="BO704" s="14">
        <v>80.5</v>
      </c>
      <c r="BP704" s="14">
        <v>85.5</v>
      </c>
      <c r="BQ704" s="14">
        <v>91</v>
      </c>
      <c r="BR704" s="14">
        <v>95</v>
      </c>
      <c r="BS704" s="14">
        <v>98.5</v>
      </c>
      <c r="BT704" s="14">
        <v>100.5</v>
      </c>
      <c r="BU704" s="14">
        <v>102</v>
      </c>
      <c r="BV704" s="14">
        <v>102</v>
      </c>
      <c r="BW704" s="14">
        <v>102</v>
      </c>
      <c r="BX704" s="14">
        <v>101.5</v>
      </c>
      <c r="BY704" s="14">
        <v>101</v>
      </c>
      <c r="BZ704" s="14">
        <v>98</v>
      </c>
      <c r="CA704" s="14">
        <v>94</v>
      </c>
      <c r="CB704" s="14">
        <v>91</v>
      </c>
      <c r="CC704" s="14">
        <v>88.5</v>
      </c>
      <c r="CD704" s="14">
        <v>86.5</v>
      </c>
      <c r="CE704" s="14">
        <v>1725.11</v>
      </c>
      <c r="CF704" s="14">
        <v>1777.9290000000001</v>
      </c>
      <c r="CG704" s="14">
        <v>1663.172</v>
      </c>
      <c r="CH704" s="14">
        <v>1725.22</v>
      </c>
      <c r="CI704" s="14">
        <v>1646.884</v>
      </c>
      <c r="CJ704" s="14">
        <v>1260.126</v>
      </c>
      <c r="CK704" s="14">
        <v>1524.9570000000001</v>
      </c>
      <c r="CL704" s="14">
        <v>953.95659999999998</v>
      </c>
      <c r="CM704" s="14">
        <v>967.83709999999996</v>
      </c>
      <c r="CN704" s="14">
        <v>883.79169999999999</v>
      </c>
      <c r="CO704" s="14">
        <v>923.81590000000006</v>
      </c>
      <c r="CP704" s="14">
        <v>906.55020000000002</v>
      </c>
      <c r="CQ704" s="14">
        <v>1034.165</v>
      </c>
      <c r="CR704" s="14">
        <v>1038.8979999999999</v>
      </c>
      <c r="CS704" s="14">
        <v>1065.4949999999999</v>
      </c>
      <c r="CT704" s="14">
        <v>1086.6410000000001</v>
      </c>
      <c r="CU704" s="14">
        <v>1009.728</v>
      </c>
      <c r="CV704" s="14">
        <v>1008.519</v>
      </c>
      <c r="CW704" s="14">
        <v>1129.701</v>
      </c>
      <c r="CX704" s="14">
        <v>1868.84</v>
      </c>
      <c r="CY704" s="14">
        <v>1829.404</v>
      </c>
      <c r="CZ704" s="14">
        <v>3418.85</v>
      </c>
      <c r="DA704" s="14">
        <v>2093.9479999999999</v>
      </c>
      <c r="DB704" s="14">
        <v>1786.713</v>
      </c>
      <c r="DC704" s="14">
        <v>851.47320000000002</v>
      </c>
      <c r="DD704" s="14">
        <v>16</v>
      </c>
      <c r="DE704" s="14">
        <v>19</v>
      </c>
      <c r="DF704" s="27">
        <f t="shared" ca="1" si="11"/>
        <v>905.02999999999975</v>
      </c>
      <c r="DG704" s="14">
        <v>0</v>
      </c>
      <c r="DH704" s="14"/>
      <c r="DI704" s="14"/>
      <c r="DJ704" s="14"/>
      <c r="DK704" s="14"/>
      <c r="DL704" s="14"/>
      <c r="DM704" s="14"/>
      <c r="DN704" s="14"/>
      <c r="DO704" s="14"/>
      <c r="DP704" s="14"/>
      <c r="DQ704" s="14"/>
      <c r="DR704" s="14"/>
      <c r="DS704" s="14"/>
      <c r="DT704" s="14"/>
      <c r="DU704" s="14"/>
      <c r="DV704" s="14"/>
      <c r="DW704" s="14"/>
      <c r="DX704" s="14"/>
      <c r="DY704" s="14"/>
      <c r="DZ704" s="14"/>
      <c r="EA704" s="14"/>
    </row>
    <row r="705" spans="1:131" x14ac:dyDescent="0.25">
      <c r="A705" s="14" t="s">
        <v>64</v>
      </c>
      <c r="B705" s="14" t="s">
        <v>29</v>
      </c>
      <c r="C705" s="14" t="s">
        <v>63</v>
      </c>
      <c r="D705" s="14" t="s">
        <v>63</v>
      </c>
      <c r="E705" s="14" t="s">
        <v>63</v>
      </c>
      <c r="F705" s="14" t="s">
        <v>63</v>
      </c>
      <c r="G705" s="14" t="s">
        <v>192</v>
      </c>
      <c r="H705" s="1">
        <v>42258</v>
      </c>
      <c r="I705" s="14">
        <v>1627.212</v>
      </c>
      <c r="J705" s="14">
        <v>1531.6130000000001</v>
      </c>
      <c r="K705" s="14">
        <v>1495.857</v>
      </c>
      <c r="L705" s="14">
        <v>1599.9110000000001</v>
      </c>
      <c r="M705" s="14">
        <v>2017.5550000000001</v>
      </c>
      <c r="N705" s="14">
        <v>2370.299</v>
      </c>
      <c r="O705" s="14">
        <v>3198.4450000000002</v>
      </c>
      <c r="P705" s="14">
        <v>3001.6509999999998</v>
      </c>
      <c r="Q705" s="14">
        <v>3436.9319999999998</v>
      </c>
      <c r="R705" s="14">
        <v>3707.7820000000002</v>
      </c>
      <c r="S705" s="14">
        <v>3971.0360000000001</v>
      </c>
      <c r="T705" s="14">
        <v>4069.6579999999999</v>
      </c>
      <c r="U705" s="14">
        <v>4237.0829999999996</v>
      </c>
      <c r="V705" s="14">
        <v>4412.201</v>
      </c>
      <c r="W705" s="14">
        <v>4465.6189999999997</v>
      </c>
      <c r="X705" s="14">
        <v>3518.395</v>
      </c>
      <c r="Y705" s="14">
        <v>3724.6729999999998</v>
      </c>
      <c r="Z705" s="14">
        <v>3832.2130000000002</v>
      </c>
      <c r="AA705" s="14">
        <v>3890.5039999999999</v>
      </c>
      <c r="AB705" s="14">
        <v>4958.8620000000001</v>
      </c>
      <c r="AC705" s="14">
        <v>4729.2139999999999</v>
      </c>
      <c r="AD705" s="14">
        <v>4055.5650000000001</v>
      </c>
      <c r="AE705" s="14">
        <v>2700.9920000000002</v>
      </c>
      <c r="AF705" s="14">
        <v>1900.5250000000001</v>
      </c>
      <c r="AG705" s="14">
        <v>3741.4459999999999</v>
      </c>
      <c r="AH705" s="14">
        <v>1625.8989999999999</v>
      </c>
      <c r="AI705" s="14">
        <v>1521.5709999999999</v>
      </c>
      <c r="AJ705" s="14">
        <v>1476.296</v>
      </c>
      <c r="AK705" s="14">
        <v>1555.3140000000001</v>
      </c>
      <c r="AL705" s="14">
        <v>1974.587</v>
      </c>
      <c r="AM705" s="14">
        <v>2331.7759999999998</v>
      </c>
      <c r="AN705" s="14">
        <v>3125.1930000000002</v>
      </c>
      <c r="AO705" s="14">
        <v>3026.4009999999998</v>
      </c>
      <c r="AP705" s="14">
        <v>3484.7130000000002</v>
      </c>
      <c r="AQ705" s="14">
        <v>3750.2310000000002</v>
      </c>
      <c r="AR705" s="14">
        <v>3981.4450000000002</v>
      </c>
      <c r="AS705" s="14">
        <v>4116.5429999999997</v>
      </c>
      <c r="AT705" s="14">
        <v>4287.1379999999999</v>
      </c>
      <c r="AU705" s="14">
        <v>4425.165</v>
      </c>
      <c r="AV705" s="14">
        <v>4477.5569999999998</v>
      </c>
      <c r="AW705" s="14">
        <v>4573.0590000000002</v>
      </c>
      <c r="AX705" s="14">
        <v>4666.95</v>
      </c>
      <c r="AY705" s="14">
        <v>4718.7370000000001</v>
      </c>
      <c r="AZ705" s="14">
        <v>4714.72</v>
      </c>
      <c r="BA705" s="14">
        <v>5091.8490000000002</v>
      </c>
      <c r="BB705" s="14">
        <v>4701.5609999999997</v>
      </c>
      <c r="BC705" s="14">
        <v>4001.875</v>
      </c>
      <c r="BD705" s="14">
        <v>2685.2570000000001</v>
      </c>
      <c r="BE705" s="14">
        <v>1858.95</v>
      </c>
      <c r="BF705" s="14">
        <v>4666.8609999999999</v>
      </c>
      <c r="BG705" s="14">
        <v>84</v>
      </c>
      <c r="BH705" s="14">
        <v>82.5</v>
      </c>
      <c r="BI705" s="14">
        <v>79.5</v>
      </c>
      <c r="BJ705" s="14">
        <v>78.5</v>
      </c>
      <c r="BK705" s="14">
        <v>77</v>
      </c>
      <c r="BL705" s="14">
        <v>76.5</v>
      </c>
      <c r="BM705" s="14">
        <v>76</v>
      </c>
      <c r="BN705" s="14">
        <v>79.5</v>
      </c>
      <c r="BO705" s="14">
        <v>84.5</v>
      </c>
      <c r="BP705" s="14">
        <v>89</v>
      </c>
      <c r="BQ705" s="14">
        <v>92.5</v>
      </c>
      <c r="BR705" s="14">
        <v>95.5</v>
      </c>
      <c r="BS705" s="14">
        <v>98.5</v>
      </c>
      <c r="BT705" s="14">
        <v>100.5</v>
      </c>
      <c r="BU705" s="14">
        <v>100.5</v>
      </c>
      <c r="BV705" s="14">
        <v>101</v>
      </c>
      <c r="BW705" s="14">
        <v>101</v>
      </c>
      <c r="BX705" s="14">
        <v>100.5</v>
      </c>
      <c r="BY705" s="14">
        <v>99.5</v>
      </c>
      <c r="BZ705" s="14">
        <v>96</v>
      </c>
      <c r="CA705" s="14">
        <v>93.5</v>
      </c>
      <c r="CB705" s="14">
        <v>91</v>
      </c>
      <c r="CC705" s="14">
        <v>87</v>
      </c>
      <c r="CD705" s="14">
        <v>85</v>
      </c>
      <c r="CE705" s="14">
        <v>1668.64</v>
      </c>
      <c r="CF705" s="14">
        <v>1671.098</v>
      </c>
      <c r="CG705" s="14">
        <v>1870.5909999999999</v>
      </c>
      <c r="CH705" s="14">
        <v>1451.568</v>
      </c>
      <c r="CI705" s="14">
        <v>1324.7719999999999</v>
      </c>
      <c r="CJ705" s="14">
        <v>1061.19</v>
      </c>
      <c r="CK705" s="14">
        <v>1167.461</v>
      </c>
      <c r="CL705" s="14">
        <v>755.09939999999995</v>
      </c>
      <c r="CM705" s="14">
        <v>832.73530000000005</v>
      </c>
      <c r="CN705" s="14">
        <v>1044.922</v>
      </c>
      <c r="CO705" s="14">
        <v>1039.9280000000001</v>
      </c>
      <c r="CP705" s="14">
        <v>971.69219999999996</v>
      </c>
      <c r="CQ705" s="14">
        <v>1068.2539999999999</v>
      </c>
      <c r="CR705" s="14">
        <v>1047.8579999999999</v>
      </c>
      <c r="CS705" s="14">
        <v>967.73900000000003</v>
      </c>
      <c r="CT705" s="14">
        <v>965.33969999999999</v>
      </c>
      <c r="CU705" s="14">
        <v>910.29920000000004</v>
      </c>
      <c r="CV705" s="14">
        <v>920.48109999999997</v>
      </c>
      <c r="CW705" s="14">
        <v>1011.727</v>
      </c>
      <c r="CX705" s="14">
        <v>1362.9590000000001</v>
      </c>
      <c r="CY705" s="14">
        <v>1291.97</v>
      </c>
      <c r="CZ705" s="14">
        <v>2792.183</v>
      </c>
      <c r="DA705" s="14">
        <v>2417.4740000000002</v>
      </c>
      <c r="DB705" s="14">
        <v>2247.86</v>
      </c>
      <c r="DC705" s="14">
        <v>781.15189999999996</v>
      </c>
      <c r="DD705" s="14">
        <v>16</v>
      </c>
      <c r="DE705" s="14">
        <v>19</v>
      </c>
      <c r="DF705" s="27">
        <f t="shared" ref="DF705:DF768" ca="1" si="12">(SUM(OFFSET($AG705, 0, $DD705-1, 1, $DE705-$DD705+1))-SUM(OFFSET($I705, 0, $DD705-1, 1, $DE705-$DD705+1)))/($DE705-$DD705+1)</f>
        <v>867.62950000000001</v>
      </c>
      <c r="DG705" s="14">
        <v>0</v>
      </c>
      <c r="DH705" s="14"/>
      <c r="DI705" s="14"/>
      <c r="DJ705" s="14"/>
      <c r="DK705" s="14"/>
      <c r="DL705" s="14"/>
      <c r="DM705" s="14"/>
      <c r="DN705" s="14"/>
      <c r="DO705" s="14"/>
      <c r="DP705" s="14"/>
      <c r="DQ705" s="14"/>
      <c r="DR705" s="14"/>
      <c r="DS705" s="14"/>
      <c r="DT705" s="14"/>
      <c r="DU705" s="14"/>
      <c r="DV705" s="14"/>
      <c r="DW705" s="14"/>
      <c r="DX705" s="14"/>
      <c r="DY705" s="14"/>
      <c r="DZ705" s="14"/>
      <c r="EA705" s="14"/>
    </row>
    <row r="706" spans="1:131" x14ac:dyDescent="0.25">
      <c r="A706" s="14" t="s">
        <v>64</v>
      </c>
      <c r="B706" s="14" t="s">
        <v>29</v>
      </c>
      <c r="C706" s="14" t="s">
        <v>63</v>
      </c>
      <c r="D706" s="14" t="s">
        <v>63</v>
      </c>
      <c r="E706" s="14" t="s">
        <v>63</v>
      </c>
      <c r="F706" s="14" t="s">
        <v>63</v>
      </c>
      <c r="G706" s="14" t="s">
        <v>192</v>
      </c>
      <c r="H706" s="1" t="s">
        <v>181</v>
      </c>
      <c r="I706" s="14">
        <v>1683.222</v>
      </c>
      <c r="J706" s="14">
        <v>1592.9</v>
      </c>
      <c r="K706" s="14">
        <v>1568.723</v>
      </c>
      <c r="L706" s="14">
        <v>1690.18</v>
      </c>
      <c r="M706" s="14">
        <v>2106.7660000000001</v>
      </c>
      <c r="N706" s="14">
        <v>2317.922</v>
      </c>
      <c r="O706" s="14">
        <v>3222.377</v>
      </c>
      <c r="P706" s="14">
        <v>3316.297</v>
      </c>
      <c r="Q706" s="14">
        <v>3651.6669999999999</v>
      </c>
      <c r="R706" s="14">
        <v>4038.2840000000001</v>
      </c>
      <c r="S706" s="14">
        <v>4372.1729999999998</v>
      </c>
      <c r="T706" s="14">
        <v>4622.9309999999996</v>
      </c>
      <c r="U706" s="14">
        <v>4803.585</v>
      </c>
      <c r="V706" s="14">
        <v>4968.2520000000004</v>
      </c>
      <c r="W706" s="14">
        <v>5041.759</v>
      </c>
      <c r="X706" s="14">
        <v>3920.096</v>
      </c>
      <c r="Y706" s="14">
        <v>4094.808</v>
      </c>
      <c r="Z706" s="14">
        <v>4192.0159999999996</v>
      </c>
      <c r="AA706" s="14">
        <v>4285.5810000000001</v>
      </c>
      <c r="AB706" s="14">
        <v>5192.058</v>
      </c>
      <c r="AC706" s="14">
        <v>5360.8580000000002</v>
      </c>
      <c r="AD706" s="14">
        <v>4602.0379999999996</v>
      </c>
      <c r="AE706" s="14">
        <v>2759.2849999999999</v>
      </c>
      <c r="AF706" s="14">
        <v>2069.2170000000001</v>
      </c>
      <c r="AG706" s="14">
        <v>4123.125</v>
      </c>
      <c r="AH706" s="14">
        <v>1694.0519999999999</v>
      </c>
      <c r="AI706" s="14">
        <v>1600.86</v>
      </c>
      <c r="AJ706" s="14">
        <v>1571.4179999999999</v>
      </c>
      <c r="AK706" s="14">
        <v>1673.1890000000001</v>
      </c>
      <c r="AL706" s="14">
        <v>2094.7310000000002</v>
      </c>
      <c r="AM706" s="14">
        <v>2276.203</v>
      </c>
      <c r="AN706" s="14">
        <v>3132.08</v>
      </c>
      <c r="AO706" s="14">
        <v>3338.2190000000001</v>
      </c>
      <c r="AP706" s="14">
        <v>3722.174</v>
      </c>
      <c r="AQ706" s="14">
        <v>4074.1709999999998</v>
      </c>
      <c r="AR706" s="14">
        <v>4413.2330000000002</v>
      </c>
      <c r="AS706" s="14">
        <v>4645.3940000000002</v>
      </c>
      <c r="AT706" s="14">
        <v>4833.2089999999998</v>
      </c>
      <c r="AU706" s="14">
        <v>4961.1970000000001</v>
      </c>
      <c r="AV706" s="14">
        <v>5071.0330000000004</v>
      </c>
      <c r="AW706" s="14">
        <v>5115.8860000000004</v>
      </c>
      <c r="AX706" s="14">
        <v>5175.8090000000002</v>
      </c>
      <c r="AY706" s="14">
        <v>5203.125</v>
      </c>
      <c r="AZ706" s="14">
        <v>5188.1819999999998</v>
      </c>
      <c r="BA706" s="14">
        <v>5235.134</v>
      </c>
      <c r="BB706" s="14">
        <v>5225.6629999999996</v>
      </c>
      <c r="BC706" s="14">
        <v>4515.951</v>
      </c>
      <c r="BD706" s="14">
        <v>2737.6880000000001</v>
      </c>
      <c r="BE706" s="14">
        <v>2028.2929999999999</v>
      </c>
      <c r="BF706" s="14">
        <v>5173.8879999999999</v>
      </c>
      <c r="BG706" s="14">
        <v>84.4375</v>
      </c>
      <c r="BH706" s="14">
        <v>82.71875</v>
      </c>
      <c r="BI706" s="14">
        <v>81.40625</v>
      </c>
      <c r="BJ706" s="14">
        <v>79.53125</v>
      </c>
      <c r="BK706" s="14">
        <v>77.875</v>
      </c>
      <c r="BL706" s="14">
        <v>76.78125</v>
      </c>
      <c r="BM706" s="14">
        <v>76.59375</v>
      </c>
      <c r="BN706" s="14">
        <v>78.71875</v>
      </c>
      <c r="BO706" s="14">
        <v>82.5625</v>
      </c>
      <c r="BP706" s="14">
        <v>86.375</v>
      </c>
      <c r="BQ706" s="14">
        <v>90.15625</v>
      </c>
      <c r="BR706" s="14">
        <v>93.9375</v>
      </c>
      <c r="BS706" s="14">
        <v>96.65625</v>
      </c>
      <c r="BT706" s="14">
        <v>98.53125</v>
      </c>
      <c r="BU706" s="14">
        <v>99.65625</v>
      </c>
      <c r="BV706" s="14">
        <v>100.6563</v>
      </c>
      <c r="BW706" s="14">
        <v>101.4688</v>
      </c>
      <c r="BX706" s="14">
        <v>101.7813</v>
      </c>
      <c r="BY706" s="14">
        <v>101.1875</v>
      </c>
      <c r="BZ706" s="14">
        <v>98.90625</v>
      </c>
      <c r="CA706" s="14">
        <v>95.8125</v>
      </c>
      <c r="CB706" s="14">
        <v>92.53125</v>
      </c>
      <c r="CC706" s="14">
        <v>89.34375</v>
      </c>
      <c r="CD706" s="14">
        <v>86.9375</v>
      </c>
      <c r="CE706" s="14">
        <v>179.24770000000001</v>
      </c>
      <c r="CF706" s="14">
        <v>184.0797</v>
      </c>
      <c r="CG706" s="14">
        <v>181.59710000000001</v>
      </c>
      <c r="CH706" s="14">
        <v>161.8707</v>
      </c>
      <c r="CI706" s="14">
        <v>144.10419999999999</v>
      </c>
      <c r="CJ706" s="14">
        <v>122.1949</v>
      </c>
      <c r="CK706" s="14">
        <v>138.47130000000001</v>
      </c>
      <c r="CL706" s="14">
        <v>80.821020000000004</v>
      </c>
      <c r="CM706" s="14">
        <v>68.85642</v>
      </c>
      <c r="CN706" s="14">
        <v>73.082300000000004</v>
      </c>
      <c r="CO706" s="14">
        <v>80.024519999999995</v>
      </c>
      <c r="CP706" s="14">
        <v>78.419430000000006</v>
      </c>
      <c r="CQ706" s="14">
        <v>80.318070000000006</v>
      </c>
      <c r="CR706" s="14">
        <v>83.762550000000005</v>
      </c>
      <c r="CS706" s="14">
        <v>89.199420000000003</v>
      </c>
      <c r="CT706" s="14">
        <v>97.639849999999996</v>
      </c>
      <c r="CU706" s="14">
        <v>92.869759999999999</v>
      </c>
      <c r="CV706" s="14">
        <v>92.25394</v>
      </c>
      <c r="CW706" s="14">
        <v>102.607</v>
      </c>
      <c r="CX706" s="14">
        <v>154.98429999999999</v>
      </c>
      <c r="CY706" s="14">
        <v>144.41229999999999</v>
      </c>
      <c r="CZ706" s="14">
        <v>292.94009999999997</v>
      </c>
      <c r="DA706" s="14">
        <v>192.67699999999999</v>
      </c>
      <c r="DB706" s="14">
        <v>181.03030000000001</v>
      </c>
      <c r="DC706" s="14">
        <v>78.676479999999998</v>
      </c>
      <c r="DD706" s="14">
        <v>16</v>
      </c>
      <c r="DE706" s="14">
        <v>19</v>
      </c>
      <c r="DF706" s="27">
        <f t="shared" ca="1" si="12"/>
        <v>1018.3380000000006</v>
      </c>
      <c r="DG706" s="14">
        <v>0</v>
      </c>
      <c r="DH706" s="14"/>
      <c r="DI706" s="14"/>
      <c r="DJ706" s="14"/>
      <c r="DK706" s="14"/>
      <c r="DL706" s="14"/>
      <c r="DM706" s="14"/>
      <c r="DN706" s="14"/>
      <c r="DO706" s="14"/>
      <c r="DP706" s="14"/>
      <c r="DQ706" s="14"/>
      <c r="DR706" s="14"/>
      <c r="DS706" s="14"/>
      <c r="DT706" s="14"/>
      <c r="DU706" s="14"/>
      <c r="DV706" s="14"/>
      <c r="DW706" s="14"/>
      <c r="DX706" s="14"/>
      <c r="DY706" s="14"/>
      <c r="DZ706" s="14"/>
      <c r="EA706" s="14"/>
    </row>
    <row r="707" spans="1:131" x14ac:dyDescent="0.25">
      <c r="A707" s="14" t="s">
        <v>64</v>
      </c>
      <c r="B707" s="14" t="s">
        <v>131</v>
      </c>
      <c r="C707" s="14" t="s">
        <v>63</v>
      </c>
      <c r="D707" s="14" t="s">
        <v>63</v>
      </c>
      <c r="E707" s="14" t="s">
        <v>63</v>
      </c>
      <c r="F707" s="14" t="s">
        <v>63</v>
      </c>
      <c r="G707" s="14" t="s">
        <v>191</v>
      </c>
      <c r="H707" s="1">
        <v>42167</v>
      </c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  <c r="BM707" s="14"/>
      <c r="BN707" s="14"/>
      <c r="BO707" s="14"/>
      <c r="BP707" s="14"/>
      <c r="BQ707" s="14"/>
      <c r="BR707" s="14"/>
      <c r="BS707" s="14"/>
      <c r="BT707" s="14"/>
      <c r="BU707" s="14"/>
      <c r="BV707" s="14"/>
      <c r="BW707" s="14"/>
      <c r="BX707" s="14"/>
      <c r="BY707" s="14"/>
      <c r="BZ707" s="14"/>
      <c r="CA707" s="14"/>
      <c r="CB707" s="14"/>
      <c r="CC707" s="14"/>
      <c r="CD707" s="14"/>
      <c r="CE707" s="14"/>
      <c r="CF707" s="14"/>
      <c r="CG707" s="14"/>
      <c r="CH707" s="14"/>
      <c r="CI707" s="14"/>
      <c r="CJ707" s="14"/>
      <c r="CK707" s="14"/>
      <c r="CL707" s="14"/>
      <c r="CM707" s="14"/>
      <c r="CN707" s="14"/>
      <c r="CO707" s="14"/>
      <c r="CP707" s="14"/>
      <c r="CQ707" s="14"/>
      <c r="CR707" s="14"/>
      <c r="CS707" s="14"/>
      <c r="CT707" s="14"/>
      <c r="CU707" s="14"/>
      <c r="CV707" s="14"/>
      <c r="CW707" s="14"/>
      <c r="CX707" s="14"/>
      <c r="CY707" s="14"/>
      <c r="CZ707" s="14"/>
      <c r="DD707" s="14">
        <v>16</v>
      </c>
      <c r="DE707" s="14">
        <v>19</v>
      </c>
      <c r="DF707" s="27">
        <f t="shared" ca="1" si="12"/>
        <v>0</v>
      </c>
      <c r="DG707" s="14">
        <v>1</v>
      </c>
      <c r="DH707" s="14"/>
      <c r="DI707" s="14"/>
      <c r="DJ707" s="14"/>
      <c r="DK707" s="14"/>
      <c r="DL707" s="14"/>
      <c r="DM707" s="14"/>
      <c r="DN707" s="14"/>
      <c r="DO707" s="14"/>
      <c r="DP707" s="14"/>
      <c r="DQ707" s="14"/>
      <c r="DR707" s="14"/>
      <c r="DS707" s="14"/>
      <c r="DT707" s="14"/>
      <c r="DU707" s="14"/>
      <c r="DV707" s="14"/>
      <c r="DW707" s="14"/>
      <c r="DX707" s="14"/>
      <c r="DY707" s="14"/>
      <c r="DZ707" s="14"/>
      <c r="EA707" s="14"/>
    </row>
    <row r="708" spans="1:131" x14ac:dyDescent="0.25">
      <c r="A708" s="14" t="s">
        <v>64</v>
      </c>
      <c r="B708" s="14" t="s">
        <v>131</v>
      </c>
      <c r="C708" s="14" t="s">
        <v>63</v>
      </c>
      <c r="D708" s="14" t="s">
        <v>63</v>
      </c>
      <c r="E708" s="14" t="s">
        <v>63</v>
      </c>
      <c r="F708" s="14" t="s">
        <v>63</v>
      </c>
      <c r="G708" s="14" t="s">
        <v>191</v>
      </c>
      <c r="H708" s="1">
        <v>42180</v>
      </c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4"/>
      <c r="BF708" s="14"/>
      <c r="BG708" s="14"/>
      <c r="BH708" s="14"/>
      <c r="BI708" s="14"/>
      <c r="BJ708" s="14"/>
      <c r="BK708" s="14"/>
      <c r="BL708" s="14"/>
      <c r="BM708" s="14"/>
      <c r="BN708" s="14"/>
      <c r="BO708" s="14"/>
      <c r="BP708" s="14"/>
      <c r="BQ708" s="14"/>
      <c r="BR708" s="14"/>
      <c r="BS708" s="14"/>
      <c r="BT708" s="14"/>
      <c r="BU708" s="14"/>
      <c r="BV708" s="14"/>
      <c r="BW708" s="14"/>
      <c r="BX708" s="14"/>
      <c r="BY708" s="14"/>
      <c r="BZ708" s="14"/>
      <c r="CA708" s="14"/>
      <c r="CB708" s="14"/>
      <c r="CC708" s="14"/>
      <c r="CD708" s="14"/>
      <c r="CE708" s="14"/>
      <c r="CF708" s="14"/>
      <c r="CG708" s="14"/>
      <c r="CH708" s="14"/>
      <c r="CI708" s="14"/>
      <c r="CJ708" s="14"/>
      <c r="CK708" s="14"/>
      <c r="CL708" s="14"/>
      <c r="CM708" s="14"/>
      <c r="CN708" s="14"/>
      <c r="CO708" s="14"/>
      <c r="CP708" s="14"/>
      <c r="CQ708" s="14"/>
      <c r="CR708" s="14"/>
      <c r="CS708" s="14"/>
      <c r="CT708" s="14"/>
      <c r="CU708" s="14"/>
      <c r="CV708" s="14"/>
      <c r="CW708" s="14"/>
      <c r="CX708" s="14"/>
      <c r="CY708" s="14"/>
      <c r="CZ708" s="14"/>
      <c r="DD708" s="14">
        <v>16</v>
      </c>
      <c r="DE708" s="14">
        <v>19</v>
      </c>
      <c r="DF708" s="27">
        <f t="shared" ca="1" si="12"/>
        <v>0</v>
      </c>
      <c r="DG708" s="14">
        <v>1</v>
      </c>
      <c r="DH708" s="14"/>
      <c r="DI708" s="14"/>
      <c r="DJ708" s="14"/>
      <c r="DK708" s="14"/>
      <c r="DL708" s="14"/>
      <c r="DM708" s="14"/>
      <c r="DN708" s="14"/>
      <c r="DO708" s="14"/>
      <c r="DP708" s="14"/>
      <c r="DQ708" s="14"/>
      <c r="DR708" s="14"/>
      <c r="DS708" s="14"/>
      <c r="DT708" s="14"/>
      <c r="DU708" s="14"/>
      <c r="DV708" s="14"/>
      <c r="DW708" s="14"/>
      <c r="DX708" s="14"/>
      <c r="DY708" s="14"/>
      <c r="DZ708" s="14"/>
      <c r="EA708" s="14"/>
    </row>
    <row r="709" spans="1:131" x14ac:dyDescent="0.25">
      <c r="A709" s="14" t="s">
        <v>64</v>
      </c>
      <c r="B709" s="14" t="s">
        <v>131</v>
      </c>
      <c r="C709" s="14" t="s">
        <v>63</v>
      </c>
      <c r="D709" s="14" t="s">
        <v>63</v>
      </c>
      <c r="E709" s="14" t="s">
        <v>63</v>
      </c>
      <c r="F709" s="14" t="s">
        <v>63</v>
      </c>
      <c r="G709" s="14" t="s">
        <v>191</v>
      </c>
      <c r="H709" s="1">
        <v>42181</v>
      </c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  <c r="BM709" s="14"/>
      <c r="BN709" s="14"/>
      <c r="BO709" s="14"/>
      <c r="BP709" s="14"/>
      <c r="BQ709" s="14"/>
      <c r="BR709" s="14"/>
      <c r="BS709" s="14"/>
      <c r="BT709" s="14"/>
      <c r="BU709" s="14"/>
      <c r="BV709" s="14"/>
      <c r="BW709" s="14"/>
      <c r="BX709" s="14"/>
      <c r="BY709" s="14"/>
      <c r="BZ709" s="14"/>
      <c r="CA709" s="14"/>
      <c r="CB709" s="14"/>
      <c r="CC709" s="14"/>
      <c r="CD709" s="14"/>
      <c r="CE709" s="14"/>
      <c r="CF709" s="14"/>
      <c r="CG709" s="14"/>
      <c r="CH709" s="14"/>
      <c r="CI709" s="14"/>
      <c r="CJ709" s="14"/>
      <c r="CK709" s="14"/>
      <c r="CL709" s="14"/>
      <c r="CM709" s="14"/>
      <c r="CN709" s="14"/>
      <c r="CO709" s="14"/>
      <c r="CP709" s="14"/>
      <c r="CQ709" s="14"/>
      <c r="CR709" s="14"/>
      <c r="CS709" s="14"/>
      <c r="CT709" s="14"/>
      <c r="CU709" s="14"/>
      <c r="CV709" s="14"/>
      <c r="CW709" s="14"/>
      <c r="CX709" s="14"/>
      <c r="CY709" s="14"/>
      <c r="CZ709" s="14"/>
      <c r="DD709" s="14">
        <v>16</v>
      </c>
      <c r="DE709" s="14">
        <v>19</v>
      </c>
      <c r="DF709" s="27">
        <f t="shared" ca="1" si="12"/>
        <v>0</v>
      </c>
      <c r="DG709" s="14">
        <v>1</v>
      </c>
      <c r="DH709" s="14"/>
      <c r="DI709" s="14"/>
      <c r="DJ709" s="14"/>
      <c r="DK709" s="14"/>
      <c r="DL709" s="14"/>
      <c r="DM709" s="14"/>
      <c r="DN709" s="14"/>
      <c r="DO709" s="14"/>
      <c r="DP709" s="14"/>
      <c r="DQ709" s="14"/>
      <c r="DR709" s="14"/>
      <c r="DS709" s="14"/>
      <c r="DT709" s="14"/>
      <c r="DU709" s="14"/>
      <c r="DV709" s="14"/>
      <c r="DW709" s="14"/>
      <c r="DX709" s="14"/>
      <c r="DY709" s="14"/>
      <c r="DZ709" s="14"/>
      <c r="EA709" s="14"/>
    </row>
    <row r="710" spans="1:131" x14ac:dyDescent="0.25">
      <c r="A710" s="14" t="s">
        <v>64</v>
      </c>
      <c r="B710" s="14" t="s">
        <v>131</v>
      </c>
      <c r="C710" s="14" t="s">
        <v>63</v>
      </c>
      <c r="D710" s="14" t="s">
        <v>63</v>
      </c>
      <c r="E710" s="14" t="s">
        <v>63</v>
      </c>
      <c r="F710" s="14" t="s">
        <v>63</v>
      </c>
      <c r="G710" s="14" t="s">
        <v>191</v>
      </c>
      <c r="H710" s="1">
        <v>42185</v>
      </c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  <c r="BM710" s="14"/>
      <c r="BN710" s="14"/>
      <c r="BO710" s="14"/>
      <c r="BP710" s="14"/>
      <c r="BQ710" s="14"/>
      <c r="BR710" s="14"/>
      <c r="BS710" s="14"/>
      <c r="BT710" s="14"/>
      <c r="BU710" s="14"/>
      <c r="BV710" s="14"/>
      <c r="BW710" s="14"/>
      <c r="BX710" s="14"/>
      <c r="BY710" s="14"/>
      <c r="BZ710" s="14"/>
      <c r="CA710" s="14"/>
      <c r="CB710" s="14"/>
      <c r="CC710" s="14"/>
      <c r="CD710" s="14"/>
      <c r="CE710" s="14"/>
      <c r="CF710" s="14"/>
      <c r="CG710" s="14"/>
      <c r="CH710" s="14"/>
      <c r="CI710" s="14"/>
      <c r="CJ710" s="14"/>
      <c r="CK710" s="14"/>
      <c r="CL710" s="14"/>
      <c r="CM710" s="14"/>
      <c r="CN710" s="14"/>
      <c r="CO710" s="14"/>
      <c r="CP710" s="14"/>
      <c r="CQ710" s="14"/>
      <c r="CR710" s="14"/>
      <c r="CS710" s="14"/>
      <c r="CT710" s="14"/>
      <c r="CU710" s="14"/>
      <c r="CV710" s="14"/>
      <c r="CW710" s="14"/>
      <c r="CX710" s="14"/>
      <c r="CY710" s="14"/>
      <c r="CZ710" s="14"/>
      <c r="DD710" s="14">
        <v>16</v>
      </c>
      <c r="DE710" s="14">
        <v>19</v>
      </c>
      <c r="DF710" s="27">
        <f t="shared" ca="1" si="12"/>
        <v>0</v>
      </c>
      <c r="DG710" s="14">
        <v>1</v>
      </c>
      <c r="DH710" s="14"/>
      <c r="DI710" s="14"/>
      <c r="DJ710" s="14"/>
      <c r="DK710" s="14"/>
      <c r="DL710" s="14"/>
      <c r="DM710" s="14"/>
      <c r="DN710" s="14"/>
      <c r="DO710" s="14"/>
      <c r="DP710" s="14"/>
      <c r="DQ710" s="14"/>
      <c r="DR710" s="14"/>
      <c r="DS710" s="14"/>
      <c r="DT710" s="14"/>
      <c r="DU710" s="14"/>
      <c r="DV710" s="14"/>
      <c r="DW710" s="14"/>
      <c r="DX710" s="14"/>
      <c r="DY710" s="14"/>
      <c r="DZ710" s="14"/>
      <c r="EA710" s="14"/>
    </row>
    <row r="711" spans="1:131" x14ac:dyDescent="0.25">
      <c r="A711" s="14" t="s">
        <v>64</v>
      </c>
      <c r="B711" s="14" t="s">
        <v>131</v>
      </c>
      <c r="C711" s="14" t="s">
        <v>63</v>
      </c>
      <c r="D711" s="14" t="s">
        <v>63</v>
      </c>
      <c r="E711" s="14" t="s">
        <v>63</v>
      </c>
      <c r="F711" s="14" t="s">
        <v>63</v>
      </c>
      <c r="G711" s="14" t="s">
        <v>191</v>
      </c>
      <c r="H711" s="1">
        <v>42186</v>
      </c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  <c r="BF711" s="14"/>
      <c r="BG711" s="14"/>
      <c r="BH711" s="14"/>
      <c r="BI711" s="14"/>
      <c r="BJ711" s="14"/>
      <c r="BK711" s="14"/>
      <c r="BL711" s="14"/>
      <c r="BM711" s="14"/>
      <c r="BN711" s="14"/>
      <c r="BO711" s="14"/>
      <c r="BP711" s="14"/>
      <c r="BQ711" s="14"/>
      <c r="BR711" s="14"/>
      <c r="BS711" s="14"/>
      <c r="BT711" s="14"/>
      <c r="BU711" s="14"/>
      <c r="BV711" s="14"/>
      <c r="BW711" s="14"/>
      <c r="BX711" s="14"/>
      <c r="BY711" s="14"/>
      <c r="BZ711" s="14"/>
      <c r="CA711" s="14"/>
      <c r="CB711" s="14"/>
      <c r="CC711" s="14"/>
      <c r="CD711" s="14"/>
      <c r="CE711" s="14"/>
      <c r="CF711" s="14"/>
      <c r="CG711" s="14"/>
      <c r="CH711" s="14"/>
      <c r="CI711" s="14"/>
      <c r="CJ711" s="14"/>
      <c r="CK711" s="14"/>
      <c r="CL711" s="14"/>
      <c r="CM711" s="14"/>
      <c r="CN711" s="14"/>
      <c r="CO711" s="14"/>
      <c r="CP711" s="14"/>
      <c r="CQ711" s="14"/>
      <c r="CR711" s="14"/>
      <c r="CS711" s="14"/>
      <c r="CT711" s="14"/>
      <c r="CU711" s="14"/>
      <c r="CV711" s="14"/>
      <c r="CW711" s="14"/>
      <c r="CX711" s="14"/>
      <c r="CY711" s="14"/>
      <c r="CZ711" s="14"/>
      <c r="DD711" s="14">
        <v>16</v>
      </c>
      <c r="DE711" s="14">
        <v>19</v>
      </c>
      <c r="DF711" s="27">
        <f t="shared" ca="1" si="12"/>
        <v>0</v>
      </c>
      <c r="DG711" s="14">
        <v>1</v>
      </c>
      <c r="DH711" s="14"/>
      <c r="DI711" s="14"/>
      <c r="DJ711" s="14"/>
      <c r="DK711" s="14"/>
      <c r="DL711" s="14"/>
      <c r="DM711" s="14"/>
      <c r="DN711" s="14"/>
      <c r="DO711" s="14"/>
      <c r="DP711" s="14"/>
      <c r="DQ711" s="14"/>
      <c r="DR711" s="14"/>
      <c r="DS711" s="14"/>
      <c r="DT711" s="14"/>
      <c r="DU711" s="14"/>
      <c r="DV711" s="14"/>
      <c r="DW711" s="14"/>
      <c r="DX711" s="14"/>
      <c r="DY711" s="14"/>
      <c r="DZ711" s="14"/>
      <c r="EA711" s="14"/>
    </row>
    <row r="712" spans="1:131" x14ac:dyDescent="0.25">
      <c r="A712" s="14" t="s">
        <v>64</v>
      </c>
      <c r="B712" s="14" t="s">
        <v>131</v>
      </c>
      <c r="C712" s="14" t="s">
        <v>63</v>
      </c>
      <c r="D712" s="14" t="s">
        <v>63</v>
      </c>
      <c r="E712" s="14" t="s">
        <v>63</v>
      </c>
      <c r="F712" s="14" t="s">
        <v>63</v>
      </c>
      <c r="G712" s="14" t="s">
        <v>191</v>
      </c>
      <c r="H712" s="1">
        <v>42213</v>
      </c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4"/>
      <c r="BF712" s="14"/>
      <c r="BG712" s="14"/>
      <c r="BH712" s="14"/>
      <c r="BI712" s="14"/>
      <c r="BJ712" s="14"/>
      <c r="BK712" s="14"/>
      <c r="BL712" s="14"/>
      <c r="BM712" s="14"/>
      <c r="BN712" s="14"/>
      <c r="BO712" s="14"/>
      <c r="BP712" s="14"/>
      <c r="BQ712" s="14"/>
      <c r="BR712" s="14"/>
      <c r="BS712" s="14"/>
      <c r="BT712" s="14"/>
      <c r="BU712" s="14"/>
      <c r="BV712" s="14"/>
      <c r="BW712" s="14"/>
      <c r="BX712" s="14"/>
      <c r="BY712" s="14"/>
      <c r="BZ712" s="14"/>
      <c r="CA712" s="14"/>
      <c r="CB712" s="14"/>
      <c r="CC712" s="14"/>
      <c r="CD712" s="14"/>
      <c r="CE712" s="14"/>
      <c r="CF712" s="14"/>
      <c r="CG712" s="14"/>
      <c r="CH712" s="14"/>
      <c r="CI712" s="14"/>
      <c r="CJ712" s="14"/>
      <c r="CK712" s="14"/>
      <c r="CL712" s="14"/>
      <c r="CM712" s="14"/>
      <c r="CN712" s="14"/>
      <c r="CO712" s="14"/>
      <c r="CP712" s="14"/>
      <c r="CQ712" s="14"/>
      <c r="CR712" s="14"/>
      <c r="CS712" s="14"/>
      <c r="CT712" s="14"/>
      <c r="CU712" s="14"/>
      <c r="CV712" s="14"/>
      <c r="CW712" s="14"/>
      <c r="CX712" s="14"/>
      <c r="CY712" s="14"/>
      <c r="CZ712" s="14"/>
      <c r="DD712" s="14">
        <v>16</v>
      </c>
      <c r="DE712" s="14">
        <v>19</v>
      </c>
      <c r="DF712" s="27">
        <f t="shared" ca="1" si="12"/>
        <v>0</v>
      </c>
      <c r="DG712" s="14">
        <v>1</v>
      </c>
      <c r="DH712" s="14"/>
      <c r="DI712" s="14"/>
      <c r="DJ712" s="14"/>
      <c r="DK712" s="14"/>
      <c r="DL712" s="14"/>
      <c r="DM712" s="14"/>
      <c r="DN712" s="14"/>
      <c r="DO712" s="14"/>
      <c r="DP712" s="14"/>
      <c r="DQ712" s="14"/>
      <c r="DR712" s="14"/>
      <c r="DS712" s="14"/>
      <c r="DT712" s="14"/>
      <c r="DU712" s="14"/>
      <c r="DV712" s="14"/>
      <c r="DW712" s="14"/>
      <c r="DX712" s="14"/>
      <c r="DY712" s="14"/>
      <c r="DZ712" s="14"/>
      <c r="EA712" s="14"/>
    </row>
    <row r="713" spans="1:131" x14ac:dyDescent="0.25">
      <c r="A713" s="14" t="s">
        <v>64</v>
      </c>
      <c r="B713" s="14" t="s">
        <v>131</v>
      </c>
      <c r="C713" s="14" t="s">
        <v>63</v>
      </c>
      <c r="D713" s="14" t="s">
        <v>63</v>
      </c>
      <c r="E713" s="14" t="s">
        <v>63</v>
      </c>
      <c r="F713" s="14" t="s">
        <v>63</v>
      </c>
      <c r="G713" s="14" t="s">
        <v>191</v>
      </c>
      <c r="H713" s="1">
        <v>42214</v>
      </c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  <c r="BM713" s="14"/>
      <c r="BN713" s="14"/>
      <c r="BO713" s="14"/>
      <c r="BP713" s="14"/>
      <c r="BQ713" s="14"/>
      <c r="BR713" s="14"/>
      <c r="BS713" s="14"/>
      <c r="BT713" s="14"/>
      <c r="BU713" s="14"/>
      <c r="BV713" s="14"/>
      <c r="BW713" s="14"/>
      <c r="BX713" s="14"/>
      <c r="BY713" s="14"/>
      <c r="BZ713" s="14"/>
      <c r="CA713" s="14"/>
      <c r="CB713" s="14"/>
      <c r="CC713" s="14"/>
      <c r="CD713" s="14"/>
      <c r="CE713" s="14"/>
      <c r="CF713" s="14"/>
      <c r="CG713" s="14"/>
      <c r="CH713" s="14"/>
      <c r="CI713" s="14"/>
      <c r="CJ713" s="14"/>
      <c r="CK713" s="14"/>
      <c r="CL713" s="14"/>
      <c r="CM713" s="14"/>
      <c r="CN713" s="14"/>
      <c r="CO713" s="14"/>
      <c r="CP713" s="14"/>
      <c r="CQ713" s="14"/>
      <c r="CR713" s="14"/>
      <c r="CS713" s="14"/>
      <c r="CT713" s="14"/>
      <c r="CU713" s="14"/>
      <c r="CV713" s="14"/>
      <c r="CW713" s="14"/>
      <c r="CX713" s="14"/>
      <c r="CY713" s="14"/>
      <c r="CZ713" s="14"/>
      <c r="DD713" s="14">
        <v>16</v>
      </c>
      <c r="DE713" s="14">
        <v>19</v>
      </c>
      <c r="DF713" s="27">
        <f t="shared" ca="1" si="12"/>
        <v>0</v>
      </c>
      <c r="DG713" s="14">
        <v>1</v>
      </c>
      <c r="DH713" s="14"/>
      <c r="DI713" s="14"/>
      <c r="DJ713" s="14"/>
      <c r="DK713" s="14"/>
      <c r="DL713" s="14"/>
      <c r="DM713" s="14"/>
      <c r="DN713" s="14"/>
      <c r="DO713" s="14"/>
      <c r="DP713" s="14"/>
      <c r="DQ713" s="14"/>
      <c r="DR713" s="14"/>
      <c r="DS713" s="14"/>
      <c r="DT713" s="14"/>
      <c r="DU713" s="14"/>
      <c r="DV713" s="14"/>
      <c r="DW713" s="14"/>
      <c r="DX713" s="14"/>
      <c r="DY713" s="14"/>
      <c r="DZ713" s="14"/>
      <c r="EA713" s="14"/>
    </row>
    <row r="714" spans="1:131" x14ac:dyDescent="0.25">
      <c r="A714" s="14" t="s">
        <v>64</v>
      </c>
      <c r="B714" s="14" t="s">
        <v>131</v>
      </c>
      <c r="C714" s="14" t="s">
        <v>63</v>
      </c>
      <c r="D714" s="14" t="s">
        <v>63</v>
      </c>
      <c r="E714" s="14" t="s">
        <v>63</v>
      </c>
      <c r="F714" s="14" t="s">
        <v>63</v>
      </c>
      <c r="G714" s="14" t="s">
        <v>191</v>
      </c>
      <c r="H714" s="1">
        <v>42215</v>
      </c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4"/>
      <c r="BF714" s="14"/>
      <c r="BG714" s="14"/>
      <c r="BH714" s="14"/>
      <c r="BI714" s="14"/>
      <c r="BJ714" s="14"/>
      <c r="BK714" s="14"/>
      <c r="BL714" s="14"/>
      <c r="BM714" s="14"/>
      <c r="BN714" s="14"/>
      <c r="BO714" s="14"/>
      <c r="BP714" s="14"/>
      <c r="BQ714" s="14"/>
      <c r="BR714" s="14"/>
      <c r="BS714" s="14"/>
      <c r="BT714" s="14"/>
      <c r="BU714" s="14"/>
      <c r="BV714" s="14"/>
      <c r="BW714" s="14"/>
      <c r="BX714" s="14"/>
      <c r="BY714" s="14"/>
      <c r="BZ714" s="14"/>
      <c r="CA714" s="14"/>
      <c r="CB714" s="14"/>
      <c r="CC714" s="14"/>
      <c r="CD714" s="14"/>
      <c r="CE714" s="14"/>
      <c r="CF714" s="14"/>
      <c r="CG714" s="14"/>
      <c r="CH714" s="14"/>
      <c r="CI714" s="14"/>
      <c r="CJ714" s="14"/>
      <c r="CK714" s="14"/>
      <c r="CL714" s="14"/>
      <c r="CM714" s="14"/>
      <c r="CN714" s="14"/>
      <c r="CO714" s="14"/>
      <c r="CP714" s="14"/>
      <c r="CQ714" s="14"/>
      <c r="CR714" s="14"/>
      <c r="CS714" s="14"/>
      <c r="CT714" s="14"/>
      <c r="CU714" s="14"/>
      <c r="CV714" s="14"/>
      <c r="CW714" s="14"/>
      <c r="CX714" s="14"/>
      <c r="CY714" s="14"/>
      <c r="CZ714" s="14"/>
      <c r="DD714" s="14">
        <v>16</v>
      </c>
      <c r="DE714" s="14">
        <v>19</v>
      </c>
      <c r="DF714" s="27">
        <f t="shared" ca="1" si="12"/>
        <v>0</v>
      </c>
      <c r="DG714" s="14">
        <v>1</v>
      </c>
      <c r="DH714" s="14"/>
      <c r="DI714" s="14"/>
      <c r="DJ714" s="14"/>
      <c r="DK714" s="14"/>
      <c r="DL714" s="14"/>
      <c r="DM714" s="14"/>
      <c r="DN714" s="14"/>
      <c r="DO714" s="14"/>
      <c r="DP714" s="14"/>
      <c r="DQ714" s="14"/>
      <c r="DR714" s="14"/>
      <c r="DS714" s="14"/>
      <c r="DT714" s="14"/>
      <c r="DU714" s="14"/>
      <c r="DV714" s="14"/>
      <c r="DW714" s="14"/>
      <c r="DX714" s="14"/>
      <c r="DY714" s="14"/>
      <c r="DZ714" s="14"/>
      <c r="EA714" s="14"/>
    </row>
    <row r="715" spans="1:131" x14ac:dyDescent="0.25">
      <c r="A715" s="14" t="s">
        <v>64</v>
      </c>
      <c r="B715" s="14" t="s">
        <v>131</v>
      </c>
      <c r="C715" s="14" t="s">
        <v>63</v>
      </c>
      <c r="D715" s="14" t="s">
        <v>63</v>
      </c>
      <c r="E715" s="14" t="s">
        <v>63</v>
      </c>
      <c r="F715" s="14" t="s">
        <v>63</v>
      </c>
      <c r="G715" s="14" t="s">
        <v>191</v>
      </c>
      <c r="H715" s="1">
        <v>42233</v>
      </c>
      <c r="I715" s="14">
        <v>3290.5909999999999</v>
      </c>
      <c r="J715" s="14">
        <v>3223.9450000000002</v>
      </c>
      <c r="K715" s="14">
        <v>3262.6550000000002</v>
      </c>
      <c r="L715" s="14">
        <v>3078.9639999999999</v>
      </c>
      <c r="M715" s="14">
        <v>3202.018</v>
      </c>
      <c r="N715" s="14">
        <v>2960.7379999999998</v>
      </c>
      <c r="O715" s="14">
        <v>3276.2890000000002</v>
      </c>
      <c r="P715" s="14">
        <v>3578.7559999999999</v>
      </c>
      <c r="Q715" s="14">
        <v>3923.2809999999999</v>
      </c>
      <c r="R715" s="14">
        <v>4329.8819999999996</v>
      </c>
      <c r="S715" s="14">
        <v>4636.165</v>
      </c>
      <c r="T715" s="14">
        <v>4700.3500000000004</v>
      </c>
      <c r="U715" s="14">
        <v>4880.0810000000001</v>
      </c>
      <c r="V715" s="14">
        <v>4900.402</v>
      </c>
      <c r="W715" s="14">
        <v>4944.1490000000003</v>
      </c>
      <c r="X715" s="14">
        <v>4281.9939999999997</v>
      </c>
      <c r="Y715" s="14">
        <v>4071.9670000000001</v>
      </c>
      <c r="Z715" s="14">
        <v>4166.7060000000001</v>
      </c>
      <c r="AA715" s="14">
        <v>4022.5070000000001</v>
      </c>
      <c r="AB715" s="14">
        <v>4247.0940000000001</v>
      </c>
      <c r="AC715" s="14">
        <v>3934.614</v>
      </c>
      <c r="AD715" s="14">
        <v>3715.377</v>
      </c>
      <c r="AE715" s="14">
        <v>3436.8310000000001</v>
      </c>
      <c r="AF715" s="14">
        <v>3318.913</v>
      </c>
      <c r="AG715" s="14">
        <v>4135.7929999999997</v>
      </c>
      <c r="AH715" s="14">
        <v>3287.7240000000002</v>
      </c>
      <c r="AI715" s="14">
        <v>3176.326</v>
      </c>
      <c r="AJ715" s="14">
        <v>3208.6610000000001</v>
      </c>
      <c r="AK715" s="14">
        <v>3116.43</v>
      </c>
      <c r="AL715" s="14">
        <v>3303.4229999999998</v>
      </c>
      <c r="AM715" s="14">
        <v>2980.7739999999999</v>
      </c>
      <c r="AN715" s="14">
        <v>3307.377</v>
      </c>
      <c r="AO715" s="14">
        <v>3590.2530000000002</v>
      </c>
      <c r="AP715" s="14">
        <v>3837.4789999999998</v>
      </c>
      <c r="AQ715" s="14">
        <v>4247.6980000000003</v>
      </c>
      <c r="AR715" s="14">
        <v>4510.5690000000004</v>
      </c>
      <c r="AS715" s="14">
        <v>4809.4059999999999</v>
      </c>
      <c r="AT715" s="14">
        <v>4839.5709999999999</v>
      </c>
      <c r="AU715" s="14">
        <v>4911.0309999999999</v>
      </c>
      <c r="AV715" s="14">
        <v>5039.7190000000001</v>
      </c>
      <c r="AW715" s="14">
        <v>5191.8909999999996</v>
      </c>
      <c r="AX715" s="14">
        <v>4940.2150000000001</v>
      </c>
      <c r="AY715" s="14">
        <v>4921.3320000000003</v>
      </c>
      <c r="AZ715" s="14">
        <v>4711.8090000000002</v>
      </c>
      <c r="BA715" s="14">
        <v>4289.9160000000002</v>
      </c>
      <c r="BB715" s="14">
        <v>3820.1109999999999</v>
      </c>
      <c r="BC715" s="14">
        <v>3552.61</v>
      </c>
      <c r="BD715" s="14">
        <v>3525.384</v>
      </c>
      <c r="BE715" s="14">
        <v>3410.9769999999999</v>
      </c>
      <c r="BF715" s="14">
        <v>4941.87</v>
      </c>
      <c r="BG715" s="14">
        <v>69.277780000000007</v>
      </c>
      <c r="BH715" s="14">
        <v>67.05556</v>
      </c>
      <c r="BI715" s="14">
        <v>64.44444</v>
      </c>
      <c r="BJ715" s="14">
        <v>62.44444</v>
      </c>
      <c r="BK715" s="14">
        <v>60.94444</v>
      </c>
      <c r="BL715" s="14">
        <v>59.888890000000004</v>
      </c>
      <c r="BM715" s="14">
        <v>58.888890000000004</v>
      </c>
      <c r="BN715" s="14">
        <v>61</v>
      </c>
      <c r="BO715" s="14">
        <v>66.888890000000004</v>
      </c>
      <c r="BP715" s="14">
        <v>72.05556</v>
      </c>
      <c r="BQ715" s="14">
        <v>78.611109999999996</v>
      </c>
      <c r="BR715" s="14">
        <v>84.833340000000007</v>
      </c>
      <c r="BS715" s="14">
        <v>88.666659999999993</v>
      </c>
      <c r="BT715" s="14">
        <v>92</v>
      </c>
      <c r="BU715" s="14">
        <v>95.05556</v>
      </c>
      <c r="BV715" s="14">
        <v>93.388890000000004</v>
      </c>
      <c r="BW715" s="14">
        <v>92</v>
      </c>
      <c r="BX715" s="14">
        <v>88.222219999999993</v>
      </c>
      <c r="BY715" s="14">
        <v>83.666659999999993</v>
      </c>
      <c r="BZ715" s="14">
        <v>75.05556</v>
      </c>
      <c r="CA715" s="14">
        <v>68</v>
      </c>
      <c r="CB715" s="14">
        <v>63.611109999999996</v>
      </c>
      <c r="CC715" s="14">
        <v>60.94444</v>
      </c>
      <c r="CD715" s="14">
        <v>59.833329999999997</v>
      </c>
      <c r="CE715" s="14">
        <v>15578.8</v>
      </c>
      <c r="CF715" s="14">
        <v>5808.6360000000004</v>
      </c>
      <c r="CG715" s="14">
        <v>4893.201</v>
      </c>
      <c r="CH715" s="14">
        <v>4598.0290000000005</v>
      </c>
      <c r="CI715" s="14">
        <v>4561.5709999999999</v>
      </c>
      <c r="CJ715" s="14">
        <v>2574.0160000000001</v>
      </c>
      <c r="CK715" s="14">
        <v>2158.8319999999999</v>
      </c>
      <c r="CL715" s="14">
        <v>2039.806</v>
      </c>
      <c r="CM715" s="14">
        <v>2624.306</v>
      </c>
      <c r="CN715" s="14">
        <v>5232.2049999999999</v>
      </c>
      <c r="CO715" s="14">
        <v>12315.32</v>
      </c>
      <c r="CP715" s="14">
        <v>15332.31</v>
      </c>
      <c r="CQ715" s="14">
        <v>10048.459999999999</v>
      </c>
      <c r="CR715" s="14">
        <v>22007.17</v>
      </c>
      <c r="CS715" s="14">
        <v>13688.36</v>
      </c>
      <c r="CT715" s="14">
        <v>9882.652</v>
      </c>
      <c r="CU715" s="14">
        <v>9514.5959999999995</v>
      </c>
      <c r="CV715" s="14">
        <v>9853.4789999999994</v>
      </c>
      <c r="CW715" s="14">
        <v>9441.5249999999996</v>
      </c>
      <c r="CX715" s="14">
        <v>9842.643</v>
      </c>
      <c r="CY715" s="14">
        <v>14404.02</v>
      </c>
      <c r="CZ715" s="14">
        <v>16586.150000000001</v>
      </c>
      <c r="DA715" s="14">
        <v>11122.56</v>
      </c>
      <c r="DB715" s="14">
        <v>10165.06</v>
      </c>
      <c r="DC715" s="14">
        <v>7544.3739999999998</v>
      </c>
      <c r="DD715" s="14">
        <v>16</v>
      </c>
      <c r="DE715" s="14">
        <v>19</v>
      </c>
      <c r="DF715" s="27">
        <f t="shared" ca="1" si="12"/>
        <v>887.49575000000004</v>
      </c>
      <c r="DG715" s="14">
        <v>0</v>
      </c>
      <c r="DH715" s="14"/>
      <c r="DI715" s="14"/>
      <c r="DJ715" s="14"/>
      <c r="DK715" s="14"/>
      <c r="DL715" s="14"/>
      <c r="DM715" s="14"/>
      <c r="DN715" s="14"/>
      <c r="DO715" s="14"/>
      <c r="DP715" s="14"/>
      <c r="DQ715" s="14"/>
      <c r="DR715" s="14"/>
      <c r="DS715" s="14"/>
      <c r="DT715" s="14"/>
      <c r="DU715" s="14"/>
      <c r="DV715" s="14"/>
      <c r="DW715" s="14"/>
      <c r="DX715" s="14"/>
      <c r="DY715" s="14"/>
      <c r="DZ715" s="14"/>
      <c r="EA715" s="14"/>
    </row>
    <row r="716" spans="1:131" x14ac:dyDescent="0.25">
      <c r="A716" s="14" t="s">
        <v>64</v>
      </c>
      <c r="B716" s="14" t="s">
        <v>131</v>
      </c>
      <c r="C716" s="14" t="s">
        <v>63</v>
      </c>
      <c r="D716" s="14" t="s">
        <v>63</v>
      </c>
      <c r="E716" s="14" t="s">
        <v>63</v>
      </c>
      <c r="F716" s="14" t="s">
        <v>63</v>
      </c>
      <c r="G716" s="14" t="s">
        <v>191</v>
      </c>
      <c r="H716" s="1">
        <v>42234</v>
      </c>
      <c r="I716" s="14">
        <v>3259.6970000000001</v>
      </c>
      <c r="J716" s="14">
        <v>3440.8910000000001</v>
      </c>
      <c r="K716" s="14">
        <v>3199.172</v>
      </c>
      <c r="L716" s="14">
        <v>3420.8690000000001</v>
      </c>
      <c r="M716" s="14">
        <v>3210.5239999999999</v>
      </c>
      <c r="N716" s="14">
        <v>3402.645</v>
      </c>
      <c r="O716" s="14">
        <v>3796.9850000000001</v>
      </c>
      <c r="P716" s="14">
        <v>3755.9940000000001</v>
      </c>
      <c r="Q716" s="14">
        <v>4168.8119999999999</v>
      </c>
      <c r="R716" s="14">
        <v>4344.6080000000002</v>
      </c>
      <c r="S716" s="14">
        <v>4620.2659999999996</v>
      </c>
      <c r="T716" s="14">
        <v>4721.8789999999999</v>
      </c>
      <c r="U716" s="14">
        <v>4918.7730000000001</v>
      </c>
      <c r="V716" s="14">
        <v>5150.0559999999996</v>
      </c>
      <c r="W716" s="14">
        <v>4658.0630000000001</v>
      </c>
      <c r="X716" s="14">
        <v>3994.5509999999999</v>
      </c>
      <c r="Y716" s="14">
        <v>4013.4090000000001</v>
      </c>
      <c r="Z716" s="14">
        <v>3911.973</v>
      </c>
      <c r="AA716" s="14">
        <v>3833.6790000000001</v>
      </c>
      <c r="AB716" s="14">
        <v>4191.1310000000003</v>
      </c>
      <c r="AC716" s="14">
        <v>4073.4960000000001</v>
      </c>
      <c r="AD716" s="14">
        <v>3741.971</v>
      </c>
      <c r="AE716" s="14">
        <v>3831.788</v>
      </c>
      <c r="AF716" s="14">
        <v>3735.15</v>
      </c>
      <c r="AG716" s="14">
        <v>3938.4029999999998</v>
      </c>
      <c r="AH716" s="14">
        <v>3221.5250000000001</v>
      </c>
      <c r="AI716" s="14">
        <v>3349.886</v>
      </c>
      <c r="AJ716" s="14">
        <v>3094.2330000000002</v>
      </c>
      <c r="AK716" s="14">
        <v>3399.326</v>
      </c>
      <c r="AL716" s="14">
        <v>3286.098</v>
      </c>
      <c r="AM716" s="14">
        <v>3410.01</v>
      </c>
      <c r="AN716" s="14">
        <v>3804.357</v>
      </c>
      <c r="AO716" s="14">
        <v>3754.3539999999998</v>
      </c>
      <c r="AP716" s="14">
        <v>4109.8119999999999</v>
      </c>
      <c r="AQ716" s="14">
        <v>4303.4650000000001</v>
      </c>
      <c r="AR716" s="14">
        <v>4568.25</v>
      </c>
      <c r="AS716" s="14">
        <v>4760.4380000000001</v>
      </c>
      <c r="AT716" s="14">
        <v>4935.9960000000001</v>
      </c>
      <c r="AU716" s="14">
        <v>5015.6329999999998</v>
      </c>
      <c r="AV716" s="14">
        <v>4761.8580000000002</v>
      </c>
      <c r="AW716" s="14">
        <v>4755.2049999999999</v>
      </c>
      <c r="AX716" s="14">
        <v>4701.5209999999997</v>
      </c>
      <c r="AY716" s="14">
        <v>4499.7020000000002</v>
      </c>
      <c r="AZ716" s="14">
        <v>4457.6869999999999</v>
      </c>
      <c r="BA716" s="14">
        <v>4192.2979999999998</v>
      </c>
      <c r="BB716" s="14">
        <v>3961.1309999999999</v>
      </c>
      <c r="BC716" s="14">
        <v>3672.64</v>
      </c>
      <c r="BD716" s="14">
        <v>3802.9180000000001</v>
      </c>
      <c r="BE716" s="14">
        <v>3762.8829999999998</v>
      </c>
      <c r="BF716" s="14">
        <v>4617.4470000000001</v>
      </c>
      <c r="BG716" s="14">
        <v>59.27778</v>
      </c>
      <c r="BH716" s="14">
        <v>58.166670000000003</v>
      </c>
      <c r="BI716" s="14">
        <v>57.333329999999997</v>
      </c>
      <c r="BJ716" s="14">
        <v>56.5</v>
      </c>
      <c r="BK716" s="14">
        <v>56.22222</v>
      </c>
      <c r="BL716" s="14">
        <v>55.94444</v>
      </c>
      <c r="BM716" s="14">
        <v>57.611109999999996</v>
      </c>
      <c r="BN716" s="14">
        <v>58.72222</v>
      </c>
      <c r="BO716" s="14">
        <v>60.27778</v>
      </c>
      <c r="BP716" s="14">
        <v>62.888890000000004</v>
      </c>
      <c r="BQ716" s="14">
        <v>66.833340000000007</v>
      </c>
      <c r="BR716" s="14">
        <v>70.611109999999996</v>
      </c>
      <c r="BS716" s="14">
        <v>75.888890000000004</v>
      </c>
      <c r="BT716" s="14">
        <v>78.722219999999993</v>
      </c>
      <c r="BU716" s="14">
        <v>79.94444</v>
      </c>
      <c r="BV716" s="14">
        <v>78.94444</v>
      </c>
      <c r="BW716" s="14">
        <v>78.611109999999996</v>
      </c>
      <c r="BX716" s="14">
        <v>78.55556</v>
      </c>
      <c r="BY716" s="14">
        <v>75.277780000000007</v>
      </c>
      <c r="BZ716" s="14">
        <v>69.333340000000007</v>
      </c>
      <c r="CA716" s="14">
        <v>64.166659999999993</v>
      </c>
      <c r="CB716" s="14">
        <v>61.833329999999997</v>
      </c>
      <c r="CC716" s="14">
        <v>61</v>
      </c>
      <c r="CD716" s="14">
        <v>59.666670000000003</v>
      </c>
      <c r="CE716" s="14">
        <v>11114.5</v>
      </c>
      <c r="CF716" s="14">
        <v>9521.8320000000003</v>
      </c>
      <c r="CG716" s="14">
        <v>8127.4070000000002</v>
      </c>
      <c r="CH716" s="14">
        <v>7283.009</v>
      </c>
      <c r="CI716" s="14">
        <v>6832.0550000000003</v>
      </c>
      <c r="CJ716" s="14">
        <v>4568.8890000000001</v>
      </c>
      <c r="CK716" s="14">
        <v>3915.2359999999999</v>
      </c>
      <c r="CL716" s="14">
        <v>3742.27</v>
      </c>
      <c r="CM716" s="14">
        <v>5684.1019999999999</v>
      </c>
      <c r="CN716" s="14">
        <v>9507.0750000000007</v>
      </c>
      <c r="CO716" s="14">
        <v>14879.38</v>
      </c>
      <c r="CP716" s="14">
        <v>17414.59</v>
      </c>
      <c r="CQ716" s="14">
        <v>20560.09</v>
      </c>
      <c r="CR716" s="14">
        <v>21234.36</v>
      </c>
      <c r="CS716" s="14">
        <v>19313.13</v>
      </c>
      <c r="CT716" s="14">
        <v>17853.189999999999</v>
      </c>
      <c r="CU716" s="14">
        <v>16783.68</v>
      </c>
      <c r="CV716" s="14">
        <v>17461.759999999998</v>
      </c>
      <c r="CW716" s="14">
        <v>16082.56</v>
      </c>
      <c r="CX716" s="14">
        <v>15055.89</v>
      </c>
      <c r="CY716" s="14">
        <v>15091.92</v>
      </c>
      <c r="CZ716" s="14">
        <v>15434.48</v>
      </c>
      <c r="DA716" s="14">
        <v>15219.42</v>
      </c>
      <c r="DB716" s="14">
        <v>15849.93</v>
      </c>
      <c r="DC716" s="14">
        <v>13512.22</v>
      </c>
      <c r="DD716" s="14">
        <v>16</v>
      </c>
      <c r="DE716" s="14">
        <v>19</v>
      </c>
      <c r="DF716" s="27">
        <f t="shared" ca="1" si="12"/>
        <v>741.16849999999977</v>
      </c>
      <c r="DG716" s="14">
        <v>0</v>
      </c>
      <c r="DH716" s="14"/>
      <c r="DI716" s="14"/>
      <c r="DJ716" s="14"/>
      <c r="DK716" s="14"/>
      <c r="DL716" s="14"/>
      <c r="DM716" s="14"/>
      <c r="DN716" s="14"/>
      <c r="DO716" s="14"/>
      <c r="DP716" s="14"/>
      <c r="DQ716" s="14"/>
      <c r="DR716" s="14"/>
      <c r="DS716" s="14"/>
      <c r="DT716" s="14"/>
      <c r="DU716" s="14"/>
      <c r="DV716" s="14"/>
      <c r="DW716" s="14"/>
      <c r="DX716" s="14"/>
      <c r="DY716" s="14"/>
      <c r="DZ716" s="14"/>
      <c r="EA716" s="14"/>
    </row>
    <row r="717" spans="1:131" x14ac:dyDescent="0.25">
      <c r="A717" s="14" t="s">
        <v>64</v>
      </c>
      <c r="B717" s="14" t="s">
        <v>131</v>
      </c>
      <c r="C717" s="14" t="s">
        <v>63</v>
      </c>
      <c r="D717" s="14" t="s">
        <v>63</v>
      </c>
      <c r="E717" s="14" t="s">
        <v>63</v>
      </c>
      <c r="F717" s="14" t="s">
        <v>63</v>
      </c>
      <c r="G717" s="14" t="s">
        <v>191</v>
      </c>
      <c r="H717" s="1">
        <v>42242</v>
      </c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  <c r="BM717" s="14"/>
      <c r="BN717" s="14"/>
      <c r="BO717" s="14"/>
      <c r="BP717" s="14"/>
      <c r="BQ717" s="14"/>
      <c r="BR717" s="14"/>
      <c r="BS717" s="14"/>
      <c r="BT717" s="14"/>
      <c r="BU717" s="14"/>
      <c r="BV717" s="14"/>
      <c r="BW717" s="14"/>
      <c r="BX717" s="14"/>
      <c r="BY717" s="14"/>
      <c r="BZ717" s="14"/>
      <c r="CA717" s="14"/>
      <c r="CB717" s="14"/>
      <c r="CC717" s="14"/>
      <c r="CD717" s="14"/>
      <c r="CE717" s="14"/>
      <c r="CF717" s="14"/>
      <c r="CG717" s="14"/>
      <c r="CH717" s="14"/>
      <c r="CI717" s="14"/>
      <c r="CJ717" s="14"/>
      <c r="CK717" s="14"/>
      <c r="CL717" s="14"/>
      <c r="CM717" s="14"/>
      <c r="CN717" s="14"/>
      <c r="CO717" s="14"/>
      <c r="CP717" s="14"/>
      <c r="CQ717" s="14"/>
      <c r="CR717" s="14"/>
      <c r="CS717" s="14"/>
      <c r="CT717" s="14"/>
      <c r="CU717" s="14"/>
      <c r="CV717" s="14"/>
      <c r="CW717" s="14"/>
      <c r="CX717" s="14"/>
      <c r="CY717" s="14"/>
      <c r="CZ717" s="14"/>
      <c r="DD717" s="14">
        <v>16</v>
      </c>
      <c r="DE717" s="14">
        <v>19</v>
      </c>
      <c r="DF717" s="27">
        <f t="shared" ca="1" si="12"/>
        <v>0</v>
      </c>
      <c r="DG717" s="14">
        <v>1</v>
      </c>
      <c r="DH717" s="14"/>
      <c r="DI717" s="14"/>
      <c r="DJ717" s="14"/>
      <c r="DK717" s="14"/>
      <c r="DL717" s="14"/>
      <c r="DM717" s="14"/>
      <c r="DN717" s="14"/>
      <c r="DO717" s="14"/>
      <c r="DP717" s="14"/>
      <c r="DQ717" s="14"/>
      <c r="DR717" s="14"/>
      <c r="DS717" s="14"/>
      <c r="DT717" s="14"/>
      <c r="DU717" s="14"/>
      <c r="DV717" s="14"/>
      <c r="DW717" s="14"/>
      <c r="DX717" s="14"/>
      <c r="DY717" s="14"/>
      <c r="DZ717" s="14"/>
      <c r="EA717" s="14"/>
    </row>
    <row r="718" spans="1:131" x14ac:dyDescent="0.25">
      <c r="A718" s="14" t="s">
        <v>64</v>
      </c>
      <c r="B718" s="14" t="s">
        <v>131</v>
      </c>
      <c r="C718" s="14" t="s">
        <v>63</v>
      </c>
      <c r="D718" s="14" t="s">
        <v>63</v>
      </c>
      <c r="E718" s="14" t="s">
        <v>63</v>
      </c>
      <c r="F718" s="14" t="s">
        <v>63</v>
      </c>
      <c r="G718" s="14" t="s">
        <v>191</v>
      </c>
      <c r="H718" s="1">
        <v>42243</v>
      </c>
      <c r="I718" s="14">
        <v>3651.634</v>
      </c>
      <c r="J718" s="14">
        <v>3583.9569999999999</v>
      </c>
      <c r="K718" s="14">
        <v>3436.8870000000002</v>
      </c>
      <c r="L718" s="14">
        <v>3399.5030000000002</v>
      </c>
      <c r="M718" s="14">
        <v>3325.9279999999999</v>
      </c>
      <c r="N718" s="14">
        <v>3492.643</v>
      </c>
      <c r="O718" s="14">
        <v>3600.6680000000001</v>
      </c>
      <c r="P718" s="14">
        <v>3991.6610000000001</v>
      </c>
      <c r="Q718" s="14">
        <v>4117.473</v>
      </c>
      <c r="R718" s="14">
        <v>4694.0320000000002</v>
      </c>
      <c r="S718" s="14">
        <v>5036.4610000000002</v>
      </c>
      <c r="T718" s="14">
        <v>5127.5540000000001</v>
      </c>
      <c r="U718" s="14">
        <v>5222.0649999999996</v>
      </c>
      <c r="V718" s="14">
        <v>5338</v>
      </c>
      <c r="W718" s="14">
        <v>5283.3869999999997</v>
      </c>
      <c r="X718" s="14">
        <v>4497.5910000000003</v>
      </c>
      <c r="Y718" s="14">
        <v>4366.09</v>
      </c>
      <c r="Z718" s="14">
        <v>4298.9769999999999</v>
      </c>
      <c r="AA718" s="14">
        <v>4156.5590000000002</v>
      </c>
      <c r="AB718" s="14">
        <v>4397.0259999999998</v>
      </c>
      <c r="AC718" s="14">
        <v>4348.8680000000004</v>
      </c>
      <c r="AD718" s="14">
        <v>4193.4070000000002</v>
      </c>
      <c r="AE718" s="14">
        <v>4218.4189999999999</v>
      </c>
      <c r="AF718" s="14">
        <v>4036.1489999999999</v>
      </c>
      <c r="AG718" s="14">
        <v>4329.8040000000001</v>
      </c>
      <c r="AH718" s="14">
        <v>3646.634</v>
      </c>
      <c r="AI718" s="14">
        <v>3533.0590000000002</v>
      </c>
      <c r="AJ718" s="14">
        <v>3383.0120000000002</v>
      </c>
      <c r="AK718" s="14">
        <v>3435.9360000000001</v>
      </c>
      <c r="AL718" s="14">
        <v>3422.241</v>
      </c>
      <c r="AM718" s="14">
        <v>3500.998</v>
      </c>
      <c r="AN718" s="14">
        <v>3634.4769999999999</v>
      </c>
      <c r="AO718" s="14">
        <v>4011.4189999999999</v>
      </c>
      <c r="AP718" s="14">
        <v>4035.029</v>
      </c>
      <c r="AQ718" s="14">
        <v>4603.0209999999997</v>
      </c>
      <c r="AR718" s="14">
        <v>4911.5640000000003</v>
      </c>
      <c r="AS718" s="14">
        <v>5148.8090000000002</v>
      </c>
      <c r="AT718" s="14">
        <v>5178.2669999999998</v>
      </c>
      <c r="AU718" s="14">
        <v>5256.8209999999999</v>
      </c>
      <c r="AV718" s="14">
        <v>5455.4</v>
      </c>
      <c r="AW718" s="14">
        <v>5379.0709999999999</v>
      </c>
      <c r="AX718" s="14">
        <v>5189.0079999999998</v>
      </c>
      <c r="AY718" s="14">
        <v>5066.2550000000001</v>
      </c>
      <c r="AZ718" s="14">
        <v>4862.55</v>
      </c>
      <c r="BA718" s="14">
        <v>4460.0640000000003</v>
      </c>
      <c r="BB718" s="14">
        <v>4277.7860000000001</v>
      </c>
      <c r="BC718" s="14">
        <v>4223.7650000000003</v>
      </c>
      <c r="BD718" s="14">
        <v>4170.3519999999999</v>
      </c>
      <c r="BE718" s="14">
        <v>4003.7660000000001</v>
      </c>
      <c r="BF718" s="14">
        <v>5118.9210000000003</v>
      </c>
      <c r="BG718" s="14">
        <v>65.078950000000006</v>
      </c>
      <c r="BH718" s="14">
        <v>63.078949999999999</v>
      </c>
      <c r="BI718" s="14">
        <v>61.289470000000001</v>
      </c>
      <c r="BJ718" s="14">
        <v>60.789470000000001</v>
      </c>
      <c r="BK718" s="14">
        <v>59.789470000000001</v>
      </c>
      <c r="BL718" s="14">
        <v>58.263159999999999</v>
      </c>
      <c r="BM718" s="14">
        <v>57.473680000000002</v>
      </c>
      <c r="BN718" s="14">
        <v>59.473680000000002</v>
      </c>
      <c r="BO718" s="14">
        <v>65.552639999999997</v>
      </c>
      <c r="BP718" s="14">
        <v>70.736840000000001</v>
      </c>
      <c r="BQ718" s="14">
        <v>77.447360000000003</v>
      </c>
      <c r="BR718" s="14">
        <v>83.973690000000005</v>
      </c>
      <c r="BS718" s="14">
        <v>89.473690000000005</v>
      </c>
      <c r="BT718" s="14">
        <v>93.184209999999993</v>
      </c>
      <c r="BU718" s="14">
        <v>95.447360000000003</v>
      </c>
      <c r="BV718" s="14">
        <v>94.421049999999994</v>
      </c>
      <c r="BW718" s="14">
        <v>91.578950000000006</v>
      </c>
      <c r="BX718" s="14">
        <v>88.263159999999999</v>
      </c>
      <c r="BY718" s="14">
        <v>85.052639999999997</v>
      </c>
      <c r="BZ718" s="14">
        <v>81.552639999999997</v>
      </c>
      <c r="CA718" s="14">
        <v>77.342100000000002</v>
      </c>
      <c r="CB718" s="14">
        <v>76.210530000000006</v>
      </c>
      <c r="CC718" s="14">
        <v>74.552639999999997</v>
      </c>
      <c r="CD718" s="14">
        <v>71.763159999999999</v>
      </c>
      <c r="CE718" s="14">
        <v>6515.6139999999996</v>
      </c>
      <c r="CF718" s="14">
        <v>5676.598</v>
      </c>
      <c r="CG718" s="14">
        <v>4769.1279999999997</v>
      </c>
      <c r="CH718" s="14">
        <v>4488.9960000000001</v>
      </c>
      <c r="CI718" s="14">
        <v>4410.8710000000001</v>
      </c>
      <c r="CJ718" s="14">
        <v>2506.085</v>
      </c>
      <c r="CK718" s="14">
        <v>2107.5889999999999</v>
      </c>
      <c r="CL718" s="14">
        <v>1985.0840000000001</v>
      </c>
      <c r="CM718" s="14">
        <v>2527.058</v>
      </c>
      <c r="CN718" s="14">
        <v>5691.2340000000004</v>
      </c>
      <c r="CO718" s="14">
        <v>7465.1540000000005</v>
      </c>
      <c r="CP718" s="14">
        <v>8796.9240000000009</v>
      </c>
      <c r="CQ718" s="14">
        <v>11737.39</v>
      </c>
      <c r="CR718" s="14">
        <v>9337.5310000000009</v>
      </c>
      <c r="CS718" s="14">
        <v>9305.5570000000007</v>
      </c>
      <c r="CT718" s="14">
        <v>12327.83</v>
      </c>
      <c r="CU718" s="14">
        <v>16248.56</v>
      </c>
      <c r="CV718" s="14">
        <v>17059.759999999998</v>
      </c>
      <c r="CW718" s="14">
        <v>15339.8</v>
      </c>
      <c r="CX718" s="14">
        <v>13458.03</v>
      </c>
      <c r="CY718" s="14">
        <v>10356.89</v>
      </c>
      <c r="CZ718" s="14">
        <v>12925.62</v>
      </c>
      <c r="DA718" s="14">
        <v>24340.29</v>
      </c>
      <c r="DB718" s="14">
        <v>24952.87</v>
      </c>
      <c r="DC718" s="14">
        <v>13448.28</v>
      </c>
      <c r="DD718" s="14">
        <v>16</v>
      </c>
      <c r="DE718" s="14">
        <v>19</v>
      </c>
      <c r="DF718" s="27">
        <f t="shared" ca="1" si="12"/>
        <v>942.62924999999996</v>
      </c>
      <c r="DG718" s="14">
        <v>0</v>
      </c>
      <c r="DH718" s="14"/>
      <c r="DI718" s="14"/>
      <c r="DJ718" s="14"/>
      <c r="DK718" s="14"/>
      <c r="DL718" s="14"/>
      <c r="DM718" s="14"/>
      <c r="DN718" s="14"/>
      <c r="DO718" s="14"/>
      <c r="DP718" s="14"/>
      <c r="DQ718" s="14"/>
      <c r="DR718" s="14"/>
      <c r="DS718" s="14"/>
      <c r="DT718" s="14"/>
      <c r="DU718" s="14"/>
      <c r="DV718" s="14"/>
      <c r="DW718" s="14"/>
      <c r="DX718" s="14"/>
      <c r="DY718" s="14"/>
      <c r="DZ718" s="14"/>
      <c r="EA718" s="14"/>
    </row>
    <row r="719" spans="1:131" x14ac:dyDescent="0.25">
      <c r="A719" s="14" t="s">
        <v>64</v>
      </c>
      <c r="B719" s="14" t="s">
        <v>131</v>
      </c>
      <c r="C719" s="14" t="s">
        <v>63</v>
      </c>
      <c r="D719" s="14" t="s">
        <v>63</v>
      </c>
      <c r="E719" s="14" t="s">
        <v>63</v>
      </c>
      <c r="F719" s="14" t="s">
        <v>63</v>
      </c>
      <c r="G719" s="14" t="s">
        <v>191</v>
      </c>
      <c r="H719" s="1">
        <v>42256</v>
      </c>
      <c r="I719" s="14">
        <v>3258.3690000000001</v>
      </c>
      <c r="J719" s="14">
        <v>3158.9609999999998</v>
      </c>
      <c r="K719" s="14">
        <v>3033.402</v>
      </c>
      <c r="L719" s="14">
        <v>2912.1329999999998</v>
      </c>
      <c r="M719" s="14">
        <v>2398.6239999999998</v>
      </c>
      <c r="N719" s="14">
        <v>3017.982</v>
      </c>
      <c r="O719" s="14">
        <v>3330.9360000000001</v>
      </c>
      <c r="P719" s="14">
        <v>3550.0529999999999</v>
      </c>
      <c r="Q719" s="14">
        <v>3894.5349999999999</v>
      </c>
      <c r="R719" s="14">
        <v>4255.9989999999998</v>
      </c>
      <c r="S719" s="14">
        <v>4547.9459999999999</v>
      </c>
      <c r="T719" s="14">
        <v>4683.6980000000003</v>
      </c>
      <c r="U719" s="14">
        <v>4805.2169999999996</v>
      </c>
      <c r="V719" s="14">
        <v>4911.6890000000003</v>
      </c>
      <c r="W719" s="14">
        <v>4551.1009999999997</v>
      </c>
      <c r="X719" s="14">
        <v>3811.5929999999998</v>
      </c>
      <c r="Y719" s="14">
        <v>3894.1460000000002</v>
      </c>
      <c r="Z719" s="14">
        <v>3902.625</v>
      </c>
      <c r="AA719" s="14">
        <v>3821.8870000000002</v>
      </c>
      <c r="AB719" s="14">
        <v>4233.9210000000003</v>
      </c>
      <c r="AC719" s="14">
        <v>4302.165</v>
      </c>
      <c r="AD719" s="14">
        <v>3675.5639999999999</v>
      </c>
      <c r="AE719" s="14">
        <v>3852.038</v>
      </c>
      <c r="AF719" s="14">
        <v>3449.4079999999999</v>
      </c>
      <c r="AG719" s="14">
        <v>3857.5630000000001</v>
      </c>
      <c r="AH719" s="14">
        <v>3272.9140000000002</v>
      </c>
      <c r="AI719" s="14">
        <v>3130.527</v>
      </c>
      <c r="AJ719" s="14">
        <v>2997.2979999999998</v>
      </c>
      <c r="AK719" s="14">
        <v>2971.7579999999998</v>
      </c>
      <c r="AL719" s="14">
        <v>2503.7649999999999</v>
      </c>
      <c r="AM719" s="14">
        <v>3045.8780000000002</v>
      </c>
      <c r="AN719" s="14">
        <v>3376.002</v>
      </c>
      <c r="AO719" s="14">
        <v>3566.8960000000002</v>
      </c>
      <c r="AP719" s="14">
        <v>3798.6849999999999</v>
      </c>
      <c r="AQ719" s="14">
        <v>4176.8580000000002</v>
      </c>
      <c r="AR719" s="14">
        <v>4381.3</v>
      </c>
      <c r="AS719" s="14">
        <v>4601.4560000000001</v>
      </c>
      <c r="AT719" s="14">
        <v>4761.8689999999997</v>
      </c>
      <c r="AU719" s="14">
        <v>4828.9489999999996</v>
      </c>
      <c r="AV719" s="14">
        <v>4887.8850000000002</v>
      </c>
      <c r="AW719" s="14">
        <v>4850.5429999999997</v>
      </c>
      <c r="AX719" s="14">
        <v>4859.8680000000004</v>
      </c>
      <c r="AY719" s="14">
        <v>4757.2139999999999</v>
      </c>
      <c r="AZ719" s="14">
        <v>4533.1490000000003</v>
      </c>
      <c r="BA719" s="14">
        <v>4361.866</v>
      </c>
      <c r="BB719" s="14">
        <v>4355.0810000000001</v>
      </c>
      <c r="BC719" s="14">
        <v>3724.21</v>
      </c>
      <c r="BD719" s="14">
        <v>3949.364</v>
      </c>
      <c r="BE719" s="14">
        <v>3573.835</v>
      </c>
      <c r="BF719" s="14">
        <v>4748.9679999999998</v>
      </c>
      <c r="BG719" s="14">
        <v>65.205879999999993</v>
      </c>
      <c r="BH719" s="14">
        <v>63.705880000000001</v>
      </c>
      <c r="BI719" s="14">
        <v>61.294119999999999</v>
      </c>
      <c r="BJ719" s="14">
        <v>60.411769999999997</v>
      </c>
      <c r="BK719" s="14">
        <v>58.794119999999999</v>
      </c>
      <c r="BL719" s="14">
        <v>57.5</v>
      </c>
      <c r="BM719" s="14">
        <v>56.5</v>
      </c>
      <c r="BN719" s="14">
        <v>59.794119999999999</v>
      </c>
      <c r="BO719" s="14">
        <v>67.882350000000002</v>
      </c>
      <c r="BP719" s="14">
        <v>74</v>
      </c>
      <c r="BQ719" s="14">
        <v>81</v>
      </c>
      <c r="BR719" s="14">
        <v>87.323530000000005</v>
      </c>
      <c r="BS719" s="14">
        <v>92.529409999999999</v>
      </c>
      <c r="BT719" s="14">
        <v>98</v>
      </c>
      <c r="BU719" s="14">
        <v>101.7941</v>
      </c>
      <c r="BV719" s="14">
        <v>102.5882</v>
      </c>
      <c r="BW719" s="14">
        <v>102.2059</v>
      </c>
      <c r="BX719" s="14">
        <v>99.823530000000005</v>
      </c>
      <c r="BY719" s="14">
        <v>94.529409999999999</v>
      </c>
      <c r="BZ719" s="14">
        <v>86.911770000000004</v>
      </c>
      <c r="CA719" s="14">
        <v>81.588229999999996</v>
      </c>
      <c r="CB719" s="14">
        <v>76.588229999999996</v>
      </c>
      <c r="CC719" s="14">
        <v>71.588229999999996</v>
      </c>
      <c r="CD719" s="14">
        <v>68.882350000000002</v>
      </c>
      <c r="CE719" s="14">
        <v>8207.4069999999992</v>
      </c>
      <c r="CF719" s="14">
        <v>7104.3829999999998</v>
      </c>
      <c r="CG719" s="14">
        <v>6001.018</v>
      </c>
      <c r="CH719" s="14">
        <v>5520.7259999999997</v>
      </c>
      <c r="CI719" s="14">
        <v>5612.7759999999998</v>
      </c>
      <c r="CJ719" s="14">
        <v>3277.9839999999999</v>
      </c>
      <c r="CK719" s="14">
        <v>2758.018</v>
      </c>
      <c r="CL719" s="14">
        <v>2605.078</v>
      </c>
      <c r="CM719" s="14">
        <v>3582.1889999999999</v>
      </c>
      <c r="CN719" s="14">
        <v>8329.8670000000002</v>
      </c>
      <c r="CO719" s="14">
        <v>10293.450000000001</v>
      </c>
      <c r="CP719" s="14">
        <v>11329.95</v>
      </c>
      <c r="CQ719" s="14">
        <v>13658.34</v>
      </c>
      <c r="CR719" s="14">
        <v>13394.88</v>
      </c>
      <c r="CS719" s="14">
        <v>19410.48</v>
      </c>
      <c r="CT719" s="14">
        <v>13424.94</v>
      </c>
      <c r="CU719" s="14">
        <v>13895.94</v>
      </c>
      <c r="CV719" s="14">
        <v>14216.39</v>
      </c>
      <c r="CW719" s="14">
        <v>13493.67</v>
      </c>
      <c r="CX719" s="14">
        <v>11892.46</v>
      </c>
      <c r="CY719" s="14">
        <v>12467.63</v>
      </c>
      <c r="CZ719" s="14">
        <v>13317.43</v>
      </c>
      <c r="DA719" s="14">
        <v>12757.54</v>
      </c>
      <c r="DB719" s="14">
        <v>13198.18</v>
      </c>
      <c r="DC719" s="14">
        <v>11359.72</v>
      </c>
      <c r="DD719" s="14">
        <v>16</v>
      </c>
      <c r="DE719" s="14">
        <v>19</v>
      </c>
      <c r="DF719" s="27">
        <f t="shared" ca="1" si="12"/>
        <v>981.31475000000046</v>
      </c>
      <c r="DG719" s="14">
        <v>0</v>
      </c>
      <c r="DH719" s="14"/>
      <c r="DI719" s="14"/>
      <c r="DJ719" s="14"/>
      <c r="DK719" s="14"/>
      <c r="DL719" s="14"/>
      <c r="DM719" s="14"/>
      <c r="DN719" s="14"/>
      <c r="DO719" s="14"/>
      <c r="DP719" s="14"/>
      <c r="DQ719" s="14"/>
      <c r="DR719" s="14"/>
      <c r="DS719" s="14"/>
      <c r="DT719" s="14"/>
      <c r="DU719" s="14"/>
      <c r="DV719" s="14"/>
      <c r="DW719" s="14"/>
      <c r="DX719" s="14"/>
      <c r="DY719" s="14"/>
      <c r="DZ719" s="14"/>
      <c r="EA719" s="14"/>
    </row>
    <row r="720" spans="1:131" x14ac:dyDescent="0.25">
      <c r="A720" s="14" t="s">
        <v>64</v>
      </c>
      <c r="B720" s="14" t="s">
        <v>131</v>
      </c>
      <c r="C720" s="14" t="s">
        <v>63</v>
      </c>
      <c r="D720" s="14" t="s">
        <v>63</v>
      </c>
      <c r="E720" s="14" t="s">
        <v>63</v>
      </c>
      <c r="F720" s="14" t="s">
        <v>63</v>
      </c>
      <c r="G720" s="14" t="s">
        <v>191</v>
      </c>
      <c r="H720" s="1">
        <v>42257</v>
      </c>
      <c r="I720" s="14">
        <v>3324.4229999999998</v>
      </c>
      <c r="J720" s="14">
        <v>3435.5630000000001</v>
      </c>
      <c r="K720" s="14">
        <v>3355.4760000000001</v>
      </c>
      <c r="L720" s="14">
        <v>2802.473</v>
      </c>
      <c r="M720" s="14">
        <v>3302.04</v>
      </c>
      <c r="N720" s="14">
        <v>3130.0189999999998</v>
      </c>
      <c r="O720" s="14">
        <v>3619.2550000000001</v>
      </c>
      <c r="P720" s="14">
        <v>3537.8539999999998</v>
      </c>
      <c r="Q720" s="14">
        <v>3901.9760000000001</v>
      </c>
      <c r="R720" s="14">
        <v>4197.8950000000004</v>
      </c>
      <c r="S720" s="14">
        <v>4604.1419999999998</v>
      </c>
      <c r="T720" s="14">
        <v>4828.7860000000001</v>
      </c>
      <c r="U720" s="14">
        <v>4997.47</v>
      </c>
      <c r="V720" s="14">
        <v>5034.6279999999997</v>
      </c>
      <c r="W720" s="14">
        <v>4803.3119999999999</v>
      </c>
      <c r="X720" s="14">
        <v>3713.3090000000002</v>
      </c>
      <c r="Y720" s="14">
        <v>3716.4259999999999</v>
      </c>
      <c r="Z720" s="14">
        <v>3720.7750000000001</v>
      </c>
      <c r="AA720" s="14">
        <v>3601.7719999999999</v>
      </c>
      <c r="AB720" s="14">
        <v>3704.0509999999999</v>
      </c>
      <c r="AC720" s="14">
        <v>3893.2919999999999</v>
      </c>
      <c r="AD720" s="14">
        <v>3591.6390000000001</v>
      </c>
      <c r="AE720" s="14">
        <v>3593.404</v>
      </c>
      <c r="AF720" s="14">
        <v>3358.9479999999999</v>
      </c>
      <c r="AG720" s="14">
        <v>3688.0709999999999</v>
      </c>
      <c r="AH720" s="14">
        <v>3335.25</v>
      </c>
      <c r="AI720" s="14">
        <v>3403.2530000000002</v>
      </c>
      <c r="AJ720" s="14">
        <v>3313.5360000000001</v>
      </c>
      <c r="AK720" s="14">
        <v>2855.7759999999998</v>
      </c>
      <c r="AL720" s="14">
        <v>3405.5810000000001</v>
      </c>
      <c r="AM720" s="14">
        <v>3157.556</v>
      </c>
      <c r="AN720" s="14">
        <v>3660.194</v>
      </c>
      <c r="AO720" s="14">
        <v>3551.0140000000001</v>
      </c>
      <c r="AP720" s="14">
        <v>3808.835</v>
      </c>
      <c r="AQ720" s="14">
        <v>4109.3230000000003</v>
      </c>
      <c r="AR720" s="14">
        <v>4443.42</v>
      </c>
      <c r="AS720" s="14">
        <v>4645.8490000000002</v>
      </c>
      <c r="AT720" s="14">
        <v>4954.2070000000003</v>
      </c>
      <c r="AU720" s="14">
        <v>4920.442</v>
      </c>
      <c r="AV720" s="14">
        <v>4936</v>
      </c>
      <c r="AW720" s="14">
        <v>4629.4610000000002</v>
      </c>
      <c r="AX720" s="14">
        <v>4605.4830000000002</v>
      </c>
      <c r="AY720" s="14">
        <v>4540.2690000000002</v>
      </c>
      <c r="AZ720" s="14">
        <v>4303.3770000000004</v>
      </c>
      <c r="BA720" s="14">
        <v>3809.7829999999999</v>
      </c>
      <c r="BB720" s="14">
        <v>3948.6280000000002</v>
      </c>
      <c r="BC720" s="14">
        <v>3568.0810000000001</v>
      </c>
      <c r="BD720" s="14">
        <v>3718.4879999999998</v>
      </c>
      <c r="BE720" s="14">
        <v>3470.8220000000001</v>
      </c>
      <c r="BF720" s="14">
        <v>4530.2920000000004</v>
      </c>
      <c r="BG720" s="14">
        <v>67.1875</v>
      </c>
      <c r="BH720" s="14">
        <v>65.40625</v>
      </c>
      <c r="BI720" s="14">
        <v>63.1875</v>
      </c>
      <c r="BJ720" s="14">
        <v>61.625</v>
      </c>
      <c r="BK720" s="14">
        <v>59.84375</v>
      </c>
      <c r="BL720" s="14">
        <v>58.125</v>
      </c>
      <c r="BM720" s="14">
        <v>57.125</v>
      </c>
      <c r="BN720" s="14">
        <v>60.0625</v>
      </c>
      <c r="BO720" s="14">
        <v>66.0625</v>
      </c>
      <c r="BP720" s="14">
        <v>72.4375</v>
      </c>
      <c r="BQ720" s="14">
        <v>78.34375</v>
      </c>
      <c r="BR720" s="14">
        <v>83.9375</v>
      </c>
      <c r="BS720" s="14">
        <v>92.28125</v>
      </c>
      <c r="BT720" s="14">
        <v>97.5</v>
      </c>
      <c r="BU720" s="14">
        <v>99.375</v>
      </c>
      <c r="BV720" s="14">
        <v>99.875</v>
      </c>
      <c r="BW720" s="14">
        <v>98.3125</v>
      </c>
      <c r="BX720" s="14">
        <v>96.15625</v>
      </c>
      <c r="BY720" s="14">
        <v>90.9375</v>
      </c>
      <c r="BZ720" s="14">
        <v>84.625</v>
      </c>
      <c r="CA720" s="14">
        <v>79.875</v>
      </c>
      <c r="CB720" s="14">
        <v>73.25</v>
      </c>
      <c r="CC720" s="14">
        <v>68.6875</v>
      </c>
      <c r="CD720" s="14">
        <v>66.46875</v>
      </c>
      <c r="CE720" s="14">
        <v>7278.8019999999997</v>
      </c>
      <c r="CF720" s="14">
        <v>6323.5810000000001</v>
      </c>
      <c r="CG720" s="14">
        <v>5327.3429999999998</v>
      </c>
      <c r="CH720" s="14">
        <v>4919.49</v>
      </c>
      <c r="CI720" s="14">
        <v>4921.723</v>
      </c>
      <c r="CJ720" s="14">
        <v>2870.424</v>
      </c>
      <c r="CK720" s="14">
        <v>2418.4169999999999</v>
      </c>
      <c r="CL720" s="14">
        <v>2287.1619999999998</v>
      </c>
      <c r="CM720" s="14">
        <v>3110.0039999999999</v>
      </c>
      <c r="CN720" s="14">
        <v>5255.3789999999999</v>
      </c>
      <c r="CO720" s="14">
        <v>8662.9650000000001</v>
      </c>
      <c r="CP720" s="14">
        <v>13167.84</v>
      </c>
      <c r="CQ720" s="14">
        <v>14243.74</v>
      </c>
      <c r="CR720" s="14">
        <v>14087.2</v>
      </c>
      <c r="CS720" s="14">
        <v>14515.76</v>
      </c>
      <c r="CT720" s="14">
        <v>12085.15</v>
      </c>
      <c r="CU720" s="14">
        <v>10735.07</v>
      </c>
      <c r="CV720" s="14">
        <v>10861.16</v>
      </c>
      <c r="CW720" s="14">
        <v>10155.379999999999</v>
      </c>
      <c r="CX720" s="14">
        <v>10593.89</v>
      </c>
      <c r="CY720" s="14">
        <v>12403.32</v>
      </c>
      <c r="CZ720" s="14">
        <v>11505.36</v>
      </c>
      <c r="DA720" s="14">
        <v>13312.3</v>
      </c>
      <c r="DB720" s="14">
        <v>11010.98</v>
      </c>
      <c r="DC720" s="14">
        <v>8286.7180000000008</v>
      </c>
      <c r="DD720" s="14">
        <v>16</v>
      </c>
      <c r="DE720" s="14">
        <v>19</v>
      </c>
      <c r="DF720" s="27">
        <f t="shared" ca="1" si="12"/>
        <v>989.73275000000012</v>
      </c>
      <c r="DG720" s="14">
        <v>0</v>
      </c>
      <c r="DH720" s="14"/>
      <c r="DI720" s="14"/>
      <c r="DJ720" s="14"/>
      <c r="DK720" s="14"/>
      <c r="DL720" s="14"/>
      <c r="DM720" s="14"/>
      <c r="DN720" s="14"/>
      <c r="DO720" s="14"/>
      <c r="DP720" s="14"/>
      <c r="DQ720" s="14"/>
      <c r="DR720" s="14"/>
      <c r="DS720" s="14"/>
      <c r="DT720" s="14"/>
      <c r="DU720" s="14"/>
      <c r="DV720" s="14"/>
      <c r="DW720" s="14"/>
      <c r="DX720" s="14"/>
      <c r="DY720" s="14"/>
      <c r="DZ720" s="14"/>
      <c r="EA720" s="14"/>
    </row>
    <row r="721" spans="1:131" x14ac:dyDescent="0.25">
      <c r="A721" s="14" t="s">
        <v>64</v>
      </c>
      <c r="B721" s="14" t="s">
        <v>131</v>
      </c>
      <c r="C721" s="14" t="s">
        <v>63</v>
      </c>
      <c r="D721" s="14" t="s">
        <v>63</v>
      </c>
      <c r="E721" s="14" t="s">
        <v>63</v>
      </c>
      <c r="F721" s="14" t="s">
        <v>63</v>
      </c>
      <c r="G721" s="14" t="s">
        <v>191</v>
      </c>
      <c r="H721" s="1">
        <v>42258</v>
      </c>
      <c r="I721" s="14">
        <v>3192.09</v>
      </c>
      <c r="J721" s="14">
        <v>3096.4409999999998</v>
      </c>
      <c r="K721" s="14">
        <v>2878.6529999999998</v>
      </c>
      <c r="L721" s="14">
        <v>2834.6970000000001</v>
      </c>
      <c r="M721" s="14">
        <v>2902.82</v>
      </c>
      <c r="N721" s="14">
        <v>3171.3490000000002</v>
      </c>
      <c r="O721" s="14">
        <v>3329.8679999999999</v>
      </c>
      <c r="P721" s="14">
        <v>3659.5459999999998</v>
      </c>
      <c r="Q721" s="14">
        <v>4062.3809999999999</v>
      </c>
      <c r="R721" s="14">
        <v>4327.8770000000004</v>
      </c>
      <c r="S721" s="14">
        <v>4397.3739999999998</v>
      </c>
      <c r="T721" s="14">
        <v>4448.2299999999996</v>
      </c>
      <c r="U721" s="14">
        <v>4698.4930000000004</v>
      </c>
      <c r="V721" s="14">
        <v>4811.5219999999999</v>
      </c>
      <c r="W721" s="14">
        <v>4568.9449999999997</v>
      </c>
      <c r="X721" s="14">
        <v>3646.5050000000001</v>
      </c>
      <c r="Y721" s="14">
        <v>3693.0740000000001</v>
      </c>
      <c r="Z721" s="14">
        <v>3623.779</v>
      </c>
      <c r="AA721" s="14">
        <v>3614.6080000000002</v>
      </c>
      <c r="AB721" s="14">
        <v>3870.5120000000002</v>
      </c>
      <c r="AC721" s="14">
        <v>3689.0259999999998</v>
      </c>
      <c r="AD721" s="14">
        <v>3463.058</v>
      </c>
      <c r="AE721" s="14">
        <v>3277.7089999999998</v>
      </c>
      <c r="AF721" s="14">
        <v>2897.3870000000002</v>
      </c>
      <c r="AG721" s="14">
        <v>3644.4920000000002</v>
      </c>
      <c r="AH721" s="14">
        <v>3183.0239999999999</v>
      </c>
      <c r="AI721" s="14">
        <v>3039.288</v>
      </c>
      <c r="AJ721" s="14">
        <v>2810.739</v>
      </c>
      <c r="AK721" s="14">
        <v>2859.0210000000002</v>
      </c>
      <c r="AL721" s="14">
        <v>2994.49</v>
      </c>
      <c r="AM721" s="14">
        <v>3191.5889999999999</v>
      </c>
      <c r="AN721" s="14">
        <v>3358.4989999999998</v>
      </c>
      <c r="AO721" s="14">
        <v>3667.5250000000001</v>
      </c>
      <c r="AP721" s="14">
        <v>3983.7530000000002</v>
      </c>
      <c r="AQ721" s="14">
        <v>4237.1909999999998</v>
      </c>
      <c r="AR721" s="14">
        <v>4270.5810000000001</v>
      </c>
      <c r="AS721" s="14">
        <v>4331.9769999999999</v>
      </c>
      <c r="AT721" s="14">
        <v>4683.78</v>
      </c>
      <c r="AU721" s="14">
        <v>4724.799</v>
      </c>
      <c r="AV721" s="14">
        <v>4774.2129999999997</v>
      </c>
      <c r="AW721" s="14">
        <v>4665.8969999999999</v>
      </c>
      <c r="AX721" s="14">
        <v>4549.5119999999997</v>
      </c>
      <c r="AY721" s="14">
        <v>4358.7830000000004</v>
      </c>
      <c r="AZ721" s="14">
        <v>4281.8689999999997</v>
      </c>
      <c r="BA721" s="14">
        <v>3928.181</v>
      </c>
      <c r="BB721" s="14">
        <v>3673.6860000000001</v>
      </c>
      <c r="BC721" s="14">
        <v>3458.71</v>
      </c>
      <c r="BD721" s="14">
        <v>3344.63</v>
      </c>
      <c r="BE721" s="14">
        <v>2974.884</v>
      </c>
      <c r="BF721" s="14">
        <v>4436.2290000000003</v>
      </c>
      <c r="BG721" s="14">
        <v>64.25</v>
      </c>
      <c r="BH721" s="14">
        <v>61.75</v>
      </c>
      <c r="BI721" s="14">
        <v>59.40625</v>
      </c>
      <c r="BJ721" s="14">
        <v>57.84375</v>
      </c>
      <c r="BK721" s="14">
        <v>56.40625</v>
      </c>
      <c r="BL721" s="14">
        <v>56.125</v>
      </c>
      <c r="BM721" s="14">
        <v>55.40625</v>
      </c>
      <c r="BN721" s="14">
        <v>56.375</v>
      </c>
      <c r="BO721" s="14">
        <v>60.03125</v>
      </c>
      <c r="BP721" s="14">
        <v>64.53125</v>
      </c>
      <c r="BQ721" s="14">
        <v>71.25</v>
      </c>
      <c r="BR721" s="14">
        <v>78.625</v>
      </c>
      <c r="BS721" s="14">
        <v>84.9375</v>
      </c>
      <c r="BT721" s="14">
        <v>91.15625</v>
      </c>
      <c r="BU721" s="14">
        <v>93.65625</v>
      </c>
      <c r="BV721" s="14">
        <v>94.90625</v>
      </c>
      <c r="BW721" s="14">
        <v>93.5625</v>
      </c>
      <c r="BX721" s="14">
        <v>90.71875</v>
      </c>
      <c r="BY721" s="14">
        <v>84.9375</v>
      </c>
      <c r="BZ721" s="14">
        <v>78.84375</v>
      </c>
      <c r="CA721" s="14">
        <v>75.3125</v>
      </c>
      <c r="CB721" s="14">
        <v>71</v>
      </c>
      <c r="CC721" s="14">
        <v>66.59375</v>
      </c>
      <c r="CD721" s="14">
        <v>63.8125</v>
      </c>
      <c r="CE721" s="14">
        <v>6526.1350000000002</v>
      </c>
      <c r="CF721" s="14">
        <v>5701.049</v>
      </c>
      <c r="CG721" s="14">
        <v>4807.5780000000004</v>
      </c>
      <c r="CH721" s="14">
        <v>4508.9390000000003</v>
      </c>
      <c r="CI721" s="14">
        <v>4444.384</v>
      </c>
      <c r="CJ721" s="14">
        <v>2541.605</v>
      </c>
      <c r="CK721" s="14">
        <v>2136.9589999999998</v>
      </c>
      <c r="CL721" s="14">
        <v>2016.3910000000001</v>
      </c>
      <c r="CM721" s="14">
        <v>2608.39</v>
      </c>
      <c r="CN721" s="14">
        <v>6385.6369999999997</v>
      </c>
      <c r="CO721" s="14">
        <v>13113.2</v>
      </c>
      <c r="CP721" s="14">
        <v>10388.799999999999</v>
      </c>
      <c r="CQ721" s="14">
        <v>18305.77</v>
      </c>
      <c r="CR721" s="14">
        <v>9957.6229999999996</v>
      </c>
      <c r="CS721" s="14">
        <v>9831.1929999999993</v>
      </c>
      <c r="CT721" s="14">
        <v>15691.47</v>
      </c>
      <c r="CU721" s="14">
        <v>10628.07</v>
      </c>
      <c r="CV721" s="14">
        <v>9723.4940000000006</v>
      </c>
      <c r="CW721" s="14">
        <v>9282.9879999999994</v>
      </c>
      <c r="CX721" s="14">
        <v>8494.2160000000003</v>
      </c>
      <c r="CY721" s="14">
        <v>10006.15</v>
      </c>
      <c r="CZ721" s="14">
        <v>10399.43</v>
      </c>
      <c r="DA721" s="14">
        <v>11721.29</v>
      </c>
      <c r="DB721" s="14">
        <v>9759.32</v>
      </c>
      <c r="DC721" s="14">
        <v>7818.0559999999996</v>
      </c>
      <c r="DD721" s="14">
        <v>16</v>
      </c>
      <c r="DE721" s="14">
        <v>19</v>
      </c>
      <c r="DF721" s="27">
        <f t="shared" ca="1" si="12"/>
        <v>942.60974999999962</v>
      </c>
      <c r="DG721" s="14">
        <v>0</v>
      </c>
      <c r="DH721" s="14"/>
      <c r="DI721" s="14"/>
      <c r="DJ721" s="14"/>
      <c r="DK721" s="14"/>
      <c r="DL721" s="14"/>
      <c r="DM721" s="14"/>
      <c r="DN721" s="14"/>
      <c r="DO721" s="14"/>
      <c r="DP721" s="14"/>
      <c r="DQ721" s="14"/>
      <c r="DR721" s="14"/>
      <c r="DS721" s="14"/>
      <c r="DT721" s="14"/>
      <c r="DU721" s="14"/>
      <c r="DV721" s="14"/>
      <c r="DW721" s="14"/>
      <c r="DX721" s="14"/>
      <c r="DY721" s="14"/>
      <c r="DZ721" s="14"/>
      <c r="EA721" s="14"/>
    </row>
    <row r="722" spans="1:131" x14ac:dyDescent="0.25">
      <c r="A722" s="14" t="s">
        <v>64</v>
      </c>
      <c r="B722" s="14" t="s">
        <v>131</v>
      </c>
      <c r="C722" s="14" t="s">
        <v>63</v>
      </c>
      <c r="D722" s="14" t="s">
        <v>63</v>
      </c>
      <c r="E722" s="14" t="s">
        <v>63</v>
      </c>
      <c r="F722" s="14" t="s">
        <v>63</v>
      </c>
      <c r="G722" s="14" t="s">
        <v>191</v>
      </c>
      <c r="H722" s="1" t="s">
        <v>181</v>
      </c>
      <c r="I722" s="14">
        <v>2665.87</v>
      </c>
      <c r="J722" s="14">
        <v>2644.1320000000001</v>
      </c>
      <c r="K722" s="14">
        <v>2526.4650000000001</v>
      </c>
      <c r="L722" s="14">
        <v>2415.2530000000002</v>
      </c>
      <c r="M722" s="14">
        <v>2426.4580000000001</v>
      </c>
      <c r="N722" s="14">
        <v>2614.1840000000002</v>
      </c>
      <c r="O722" s="14">
        <v>2795.277</v>
      </c>
      <c r="P722" s="14">
        <v>2974.9360000000001</v>
      </c>
      <c r="Q722" s="14">
        <v>3222.8449999999998</v>
      </c>
      <c r="R722" s="14">
        <v>3451.5320000000002</v>
      </c>
      <c r="S722" s="14">
        <v>3661.3760000000002</v>
      </c>
      <c r="T722" s="14">
        <v>3731.3110000000001</v>
      </c>
      <c r="U722" s="14">
        <v>3813.0810000000001</v>
      </c>
      <c r="V722" s="14">
        <v>3921.5239999999999</v>
      </c>
      <c r="W722" s="14">
        <v>3811.721</v>
      </c>
      <c r="X722" s="14">
        <v>3294.8609999999999</v>
      </c>
      <c r="Y722" s="14">
        <v>3255.277</v>
      </c>
      <c r="Z722" s="14">
        <v>3210.7109999999998</v>
      </c>
      <c r="AA722" s="14">
        <v>3060.7919999999999</v>
      </c>
      <c r="AB722" s="14">
        <v>3162.3150000000001</v>
      </c>
      <c r="AC722" s="14">
        <v>3114.9949999999999</v>
      </c>
      <c r="AD722" s="14">
        <v>2921.0120000000002</v>
      </c>
      <c r="AE722" s="14">
        <v>2802.46</v>
      </c>
      <c r="AF722" s="14">
        <v>2606.1970000000001</v>
      </c>
      <c r="AG722" s="14">
        <v>3205.41</v>
      </c>
      <c r="AH722" s="14">
        <v>2648.9250000000002</v>
      </c>
      <c r="AI722" s="14">
        <v>2582.9090000000001</v>
      </c>
      <c r="AJ722" s="14">
        <v>2462.9090000000001</v>
      </c>
      <c r="AK722" s="14">
        <v>2427.9279999999999</v>
      </c>
      <c r="AL722" s="14">
        <v>2491.616</v>
      </c>
      <c r="AM722" s="14">
        <v>2610.4369999999999</v>
      </c>
      <c r="AN722" s="14">
        <v>2801.681</v>
      </c>
      <c r="AO722" s="14">
        <v>2974.739</v>
      </c>
      <c r="AP722" s="14">
        <v>3178.6860000000001</v>
      </c>
      <c r="AQ722" s="14">
        <v>3436.49</v>
      </c>
      <c r="AR722" s="14">
        <v>3618.3609999999999</v>
      </c>
      <c r="AS722" s="14">
        <v>3768.585</v>
      </c>
      <c r="AT722" s="14">
        <v>3857.3130000000001</v>
      </c>
      <c r="AU722" s="14">
        <v>3914.1550000000002</v>
      </c>
      <c r="AV722" s="14">
        <v>3947.5529999999999</v>
      </c>
      <c r="AW722" s="14">
        <v>3947.2649999999999</v>
      </c>
      <c r="AX722" s="14">
        <v>3857.6729999999998</v>
      </c>
      <c r="AY722" s="14">
        <v>3729.1889999999999</v>
      </c>
      <c r="AZ722" s="14">
        <v>3518.3530000000001</v>
      </c>
      <c r="BA722" s="14">
        <v>3244.2449999999999</v>
      </c>
      <c r="BB722" s="14">
        <v>3120.4430000000002</v>
      </c>
      <c r="BC722" s="14">
        <v>2921.8090000000002</v>
      </c>
      <c r="BD722" s="14">
        <v>2887.0349999999999</v>
      </c>
      <c r="BE722" s="14">
        <v>2709.4540000000002</v>
      </c>
      <c r="BF722" s="14">
        <v>3763.8980000000001</v>
      </c>
      <c r="BG722" s="14">
        <v>62.894170000000003</v>
      </c>
      <c r="BH722" s="14">
        <v>61.422420000000002</v>
      </c>
      <c r="BI722" s="14">
        <v>59.950859999999999</v>
      </c>
      <c r="BJ722" s="14">
        <v>58.879429999999999</v>
      </c>
      <c r="BK722" s="14">
        <v>57.908990000000003</v>
      </c>
      <c r="BL722" s="14">
        <v>57.152589999999996</v>
      </c>
      <c r="BM722" s="14">
        <v>57.108020000000003</v>
      </c>
      <c r="BN722" s="14">
        <v>60.310549999999999</v>
      </c>
      <c r="BO722" s="14">
        <v>65.460459999999998</v>
      </c>
      <c r="BP722" s="14">
        <v>70.70872</v>
      </c>
      <c r="BQ722" s="14">
        <v>76.301599999999993</v>
      </c>
      <c r="BR722" s="14">
        <v>82.143360000000001</v>
      </c>
      <c r="BS722" s="14">
        <v>87.159520000000001</v>
      </c>
      <c r="BT722" s="14">
        <v>90.729820000000004</v>
      </c>
      <c r="BU722" s="14">
        <v>92.668180000000007</v>
      </c>
      <c r="BV722" s="14">
        <v>92.908259999999999</v>
      </c>
      <c r="BW722" s="14">
        <v>91.768060000000006</v>
      </c>
      <c r="BX722" s="14">
        <v>89.041600000000003</v>
      </c>
      <c r="BY722" s="14">
        <v>84.971630000000005</v>
      </c>
      <c r="BZ722" s="14">
        <v>79.313770000000005</v>
      </c>
      <c r="CA722" s="14">
        <v>73.559989999999999</v>
      </c>
      <c r="CB722" s="14">
        <v>69.795699999999997</v>
      </c>
      <c r="CC722" s="14">
        <v>66.875720000000001</v>
      </c>
      <c r="CD722" s="14">
        <v>64.823329999999999</v>
      </c>
      <c r="CE722" s="14">
        <v>405.56299999999999</v>
      </c>
      <c r="CF722" s="14">
        <v>324.1284</v>
      </c>
      <c r="CG722" s="14">
        <v>271.8997</v>
      </c>
      <c r="CH722" s="14">
        <v>257.87200000000001</v>
      </c>
      <c r="CI722" s="14">
        <v>261.1823</v>
      </c>
      <c r="CJ722" s="14">
        <v>142.09379999999999</v>
      </c>
      <c r="CK722" s="14">
        <v>119.94289999999999</v>
      </c>
      <c r="CL722" s="14">
        <v>110.8053</v>
      </c>
      <c r="CM722" s="14">
        <v>139.67240000000001</v>
      </c>
      <c r="CN722" s="14">
        <v>265.51670000000001</v>
      </c>
      <c r="CO722" s="14">
        <v>444.42160000000001</v>
      </c>
      <c r="CP722" s="14">
        <v>500.42219999999998</v>
      </c>
      <c r="CQ722" s="14">
        <v>581.03009999999995</v>
      </c>
      <c r="CR722" s="14">
        <v>583.49459999999999</v>
      </c>
      <c r="CS722" s="14">
        <v>583.27080000000001</v>
      </c>
      <c r="CT722" s="14">
        <v>579.45320000000004</v>
      </c>
      <c r="CU722" s="14">
        <v>580.24069999999995</v>
      </c>
      <c r="CV722" s="14">
        <v>601.49670000000003</v>
      </c>
      <c r="CW722" s="14">
        <v>570.92489999999998</v>
      </c>
      <c r="CX722" s="14">
        <v>532.50750000000005</v>
      </c>
      <c r="CY722" s="14">
        <v>575.10720000000003</v>
      </c>
      <c r="CZ722" s="14">
        <v>603.91819999999996</v>
      </c>
      <c r="DA722" s="14">
        <v>649.17960000000005</v>
      </c>
      <c r="DB722" s="14">
        <v>628.82809999999995</v>
      </c>
      <c r="DC722" s="14">
        <v>461.67669999999998</v>
      </c>
      <c r="DD722" s="14">
        <v>16</v>
      </c>
      <c r="DE722" s="14">
        <v>19</v>
      </c>
      <c r="DF722" s="27">
        <f t="shared" ca="1" si="12"/>
        <v>665.00974999999971</v>
      </c>
      <c r="DG722" s="14">
        <v>0</v>
      </c>
      <c r="DH722" s="14"/>
      <c r="DI722" s="14"/>
      <c r="DJ722" s="14"/>
      <c r="DK722" s="14"/>
      <c r="DL722" s="14"/>
      <c r="DM722" s="14"/>
      <c r="DN722" s="14"/>
      <c r="DO722" s="14"/>
      <c r="DP722" s="14"/>
      <c r="DQ722" s="14"/>
      <c r="DR722" s="14"/>
      <c r="DS722" s="14"/>
      <c r="DT722" s="14"/>
      <c r="DU722" s="14"/>
      <c r="DV722" s="14"/>
      <c r="DW722" s="14"/>
      <c r="DX722" s="14"/>
      <c r="DY722" s="14"/>
      <c r="DZ722" s="14"/>
      <c r="EA722" s="14"/>
    </row>
    <row r="723" spans="1:131" x14ac:dyDescent="0.25">
      <c r="A723" s="14" t="s">
        <v>64</v>
      </c>
      <c r="B723" s="14" t="s">
        <v>131</v>
      </c>
      <c r="C723" s="14" t="s">
        <v>63</v>
      </c>
      <c r="D723" s="14" t="s">
        <v>63</v>
      </c>
      <c r="E723" s="14" t="s">
        <v>63</v>
      </c>
      <c r="F723" s="14" t="s">
        <v>63</v>
      </c>
      <c r="G723" s="14" t="s">
        <v>192</v>
      </c>
      <c r="H723" s="1">
        <v>42163</v>
      </c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  <c r="BM723" s="14"/>
      <c r="BN723" s="14"/>
      <c r="BO723" s="14"/>
      <c r="BP723" s="14"/>
      <c r="BQ723" s="14"/>
      <c r="BR723" s="14"/>
      <c r="BS723" s="14"/>
      <c r="BT723" s="14"/>
      <c r="BU723" s="14"/>
      <c r="BV723" s="14"/>
      <c r="BW723" s="14"/>
      <c r="BX723" s="14"/>
      <c r="BY723" s="14"/>
      <c r="BZ723" s="14"/>
      <c r="CA723" s="14"/>
      <c r="CB723" s="14"/>
      <c r="CC723" s="14"/>
      <c r="CD723" s="14"/>
      <c r="CE723" s="14"/>
      <c r="CF723" s="14"/>
      <c r="CG723" s="14"/>
      <c r="CH723" s="14"/>
      <c r="CI723" s="14"/>
      <c r="CJ723" s="14"/>
      <c r="CK723" s="14"/>
      <c r="CL723" s="14"/>
      <c r="CM723" s="14"/>
      <c r="CN723" s="14"/>
      <c r="CO723" s="14"/>
      <c r="CP723" s="14"/>
      <c r="CQ723" s="14"/>
      <c r="CR723" s="14"/>
      <c r="CS723" s="14"/>
      <c r="CT723" s="14"/>
      <c r="CU723" s="14"/>
      <c r="CV723" s="14"/>
      <c r="CW723" s="14"/>
      <c r="CX723" s="14"/>
      <c r="CY723" s="14"/>
      <c r="CZ723" s="14"/>
      <c r="DD723" s="14">
        <v>16</v>
      </c>
      <c r="DE723" s="14">
        <v>19</v>
      </c>
      <c r="DF723" s="27">
        <f t="shared" ca="1" si="12"/>
        <v>0</v>
      </c>
      <c r="DG723" s="14">
        <v>1</v>
      </c>
      <c r="DH723" s="14"/>
      <c r="DI723" s="14"/>
      <c r="DJ723" s="14"/>
      <c r="DK723" s="14"/>
      <c r="DL723" s="14"/>
      <c r="DM723" s="14"/>
      <c r="DN723" s="14"/>
      <c r="DO723" s="14"/>
      <c r="DP723" s="14"/>
      <c r="DQ723" s="14"/>
      <c r="DR723" s="14"/>
      <c r="DS723" s="14"/>
      <c r="DT723" s="14"/>
      <c r="DU723" s="14"/>
      <c r="DV723" s="14"/>
      <c r="DW723" s="14"/>
      <c r="DX723" s="14"/>
      <c r="DY723" s="14"/>
      <c r="DZ723" s="14"/>
      <c r="EA723" s="14"/>
    </row>
    <row r="724" spans="1:131" x14ac:dyDescent="0.25">
      <c r="A724" s="14" t="s">
        <v>64</v>
      </c>
      <c r="B724" s="14" t="s">
        <v>131</v>
      </c>
      <c r="C724" s="14" t="s">
        <v>63</v>
      </c>
      <c r="D724" s="14" t="s">
        <v>63</v>
      </c>
      <c r="E724" s="14" t="s">
        <v>63</v>
      </c>
      <c r="F724" s="14" t="s">
        <v>63</v>
      </c>
      <c r="G724" s="14" t="s">
        <v>192</v>
      </c>
      <c r="H724" s="1">
        <v>42167</v>
      </c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4"/>
      <c r="BF724" s="14"/>
      <c r="BG724" s="14"/>
      <c r="BH724" s="14"/>
      <c r="BI724" s="14"/>
      <c r="BJ724" s="14"/>
      <c r="BK724" s="14"/>
      <c r="BL724" s="14"/>
      <c r="BM724" s="14"/>
      <c r="BN724" s="14"/>
      <c r="BO724" s="14"/>
      <c r="BP724" s="14"/>
      <c r="BQ724" s="14"/>
      <c r="BR724" s="14"/>
      <c r="BS724" s="14"/>
      <c r="BT724" s="14"/>
      <c r="BU724" s="14"/>
      <c r="BV724" s="14"/>
      <c r="BW724" s="14"/>
      <c r="BX724" s="14"/>
      <c r="BY724" s="14"/>
      <c r="BZ724" s="14"/>
      <c r="CA724" s="14"/>
      <c r="CB724" s="14"/>
      <c r="CC724" s="14"/>
      <c r="CD724" s="14"/>
      <c r="CE724" s="14"/>
      <c r="CF724" s="14"/>
      <c r="CG724" s="14"/>
      <c r="CH724" s="14"/>
      <c r="CI724" s="14"/>
      <c r="CJ724" s="14"/>
      <c r="CK724" s="14"/>
      <c r="CL724" s="14"/>
      <c r="CM724" s="14"/>
      <c r="CN724" s="14"/>
      <c r="CO724" s="14"/>
      <c r="CP724" s="14"/>
      <c r="CQ724" s="14"/>
      <c r="CR724" s="14"/>
      <c r="CS724" s="14"/>
      <c r="CT724" s="14"/>
      <c r="CU724" s="14"/>
      <c r="CV724" s="14"/>
      <c r="CW724" s="14"/>
      <c r="CX724" s="14"/>
      <c r="CY724" s="14"/>
      <c r="CZ724" s="14"/>
      <c r="DD724" s="14">
        <v>16</v>
      </c>
      <c r="DE724" s="14">
        <v>19</v>
      </c>
      <c r="DF724" s="27">
        <f t="shared" ca="1" si="12"/>
        <v>0</v>
      </c>
      <c r="DG724" s="14">
        <v>1</v>
      </c>
      <c r="DH724" s="14"/>
      <c r="DI724" s="14"/>
      <c r="DJ724" s="14"/>
      <c r="DK724" s="14"/>
      <c r="DL724" s="14"/>
      <c r="DM724" s="14"/>
      <c r="DN724" s="14"/>
      <c r="DO724" s="14"/>
      <c r="DP724" s="14"/>
      <c r="DQ724" s="14"/>
      <c r="DR724" s="14"/>
      <c r="DS724" s="14"/>
      <c r="DT724" s="14"/>
      <c r="DU724" s="14"/>
      <c r="DV724" s="14"/>
      <c r="DW724" s="14"/>
      <c r="DX724" s="14"/>
      <c r="DY724" s="14"/>
      <c r="DZ724" s="14"/>
      <c r="EA724" s="14"/>
    </row>
    <row r="725" spans="1:131" x14ac:dyDescent="0.25">
      <c r="A725" s="14" t="s">
        <v>64</v>
      </c>
      <c r="B725" s="14" t="s">
        <v>131</v>
      </c>
      <c r="C725" s="14" t="s">
        <v>63</v>
      </c>
      <c r="D725" s="14" t="s">
        <v>63</v>
      </c>
      <c r="E725" s="14" t="s">
        <v>63</v>
      </c>
      <c r="F725" s="14" t="s">
        <v>63</v>
      </c>
      <c r="G725" s="14" t="s">
        <v>192</v>
      </c>
      <c r="H725" s="1">
        <v>42180</v>
      </c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  <c r="BM725" s="14"/>
      <c r="BN725" s="14"/>
      <c r="BO725" s="14"/>
      <c r="BP725" s="14"/>
      <c r="BQ725" s="14"/>
      <c r="BR725" s="14"/>
      <c r="BS725" s="14"/>
      <c r="BT725" s="14"/>
      <c r="BU725" s="14"/>
      <c r="BV725" s="14"/>
      <c r="BW725" s="14"/>
      <c r="BX725" s="14"/>
      <c r="BY725" s="14"/>
      <c r="BZ725" s="14"/>
      <c r="CA725" s="14"/>
      <c r="CB725" s="14"/>
      <c r="CC725" s="14"/>
      <c r="CD725" s="14"/>
      <c r="CE725" s="14"/>
      <c r="CF725" s="14"/>
      <c r="CG725" s="14"/>
      <c r="CH725" s="14"/>
      <c r="CI725" s="14"/>
      <c r="CJ725" s="14"/>
      <c r="CK725" s="14"/>
      <c r="CL725" s="14"/>
      <c r="CM725" s="14"/>
      <c r="CN725" s="14"/>
      <c r="CO725" s="14"/>
      <c r="CP725" s="14"/>
      <c r="CQ725" s="14"/>
      <c r="CR725" s="14"/>
      <c r="CS725" s="14"/>
      <c r="CT725" s="14"/>
      <c r="CU725" s="14"/>
      <c r="CV725" s="14"/>
      <c r="CW725" s="14"/>
      <c r="CX725" s="14"/>
      <c r="CY725" s="14"/>
      <c r="CZ725" s="14"/>
      <c r="DD725" s="14">
        <v>16</v>
      </c>
      <c r="DE725" s="14">
        <v>19</v>
      </c>
      <c r="DF725" s="27">
        <f t="shared" ca="1" si="12"/>
        <v>0</v>
      </c>
      <c r="DG725" s="14">
        <v>1</v>
      </c>
      <c r="DH725" s="14"/>
      <c r="DI725" s="14"/>
      <c r="DJ725" s="14"/>
      <c r="DK725" s="14"/>
      <c r="DL725" s="14"/>
      <c r="DM725" s="14"/>
      <c r="DN725" s="14"/>
      <c r="DO725" s="14"/>
      <c r="DP725" s="14"/>
      <c r="DQ725" s="14"/>
      <c r="DR725" s="14"/>
      <c r="DS725" s="14"/>
      <c r="DT725" s="14"/>
      <c r="DU725" s="14"/>
      <c r="DV725" s="14"/>
      <c r="DW725" s="14"/>
      <c r="DX725" s="14"/>
      <c r="DY725" s="14"/>
      <c r="DZ725" s="14"/>
      <c r="EA725" s="14"/>
    </row>
    <row r="726" spans="1:131" x14ac:dyDescent="0.25">
      <c r="A726" s="14" t="s">
        <v>64</v>
      </c>
      <c r="B726" s="14" t="s">
        <v>131</v>
      </c>
      <c r="C726" s="14" t="s">
        <v>63</v>
      </c>
      <c r="D726" s="14" t="s">
        <v>63</v>
      </c>
      <c r="E726" s="14" t="s">
        <v>63</v>
      </c>
      <c r="F726" s="14" t="s">
        <v>63</v>
      </c>
      <c r="G726" s="14" t="s">
        <v>192</v>
      </c>
      <c r="H726" s="1">
        <v>42181</v>
      </c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  <c r="BM726" s="14"/>
      <c r="BN726" s="14"/>
      <c r="BO726" s="14"/>
      <c r="BP726" s="14"/>
      <c r="BQ726" s="14"/>
      <c r="BR726" s="14"/>
      <c r="BS726" s="14"/>
      <c r="BT726" s="14"/>
      <c r="BU726" s="14"/>
      <c r="BV726" s="14"/>
      <c r="BW726" s="14"/>
      <c r="BX726" s="14"/>
      <c r="BY726" s="14"/>
      <c r="BZ726" s="14"/>
      <c r="CA726" s="14"/>
      <c r="CB726" s="14"/>
      <c r="CC726" s="14"/>
      <c r="CD726" s="14"/>
      <c r="CE726" s="14"/>
      <c r="CF726" s="14"/>
      <c r="CG726" s="14"/>
      <c r="CH726" s="14"/>
      <c r="CI726" s="14"/>
      <c r="CJ726" s="14"/>
      <c r="CK726" s="14"/>
      <c r="CL726" s="14"/>
      <c r="CM726" s="14"/>
      <c r="CN726" s="14"/>
      <c r="CO726" s="14"/>
      <c r="CP726" s="14"/>
      <c r="CQ726" s="14"/>
      <c r="CR726" s="14"/>
      <c r="CS726" s="14"/>
      <c r="CT726" s="14"/>
      <c r="CU726" s="14"/>
      <c r="CV726" s="14"/>
      <c r="CW726" s="14"/>
      <c r="CX726" s="14"/>
      <c r="CY726" s="14"/>
      <c r="CZ726" s="14"/>
      <c r="DD726" s="14">
        <v>16</v>
      </c>
      <c r="DE726" s="14">
        <v>19</v>
      </c>
      <c r="DF726" s="27">
        <f t="shared" ca="1" si="12"/>
        <v>0</v>
      </c>
      <c r="DG726" s="14">
        <v>1</v>
      </c>
      <c r="DH726" s="14"/>
      <c r="DI726" s="14"/>
      <c r="DJ726" s="14"/>
      <c r="DK726" s="14"/>
      <c r="DL726" s="14"/>
      <c r="DM726" s="14"/>
      <c r="DN726" s="14"/>
      <c r="DO726" s="14"/>
      <c r="DP726" s="14"/>
      <c r="DQ726" s="14"/>
      <c r="DR726" s="14"/>
      <c r="DS726" s="14"/>
      <c r="DT726" s="14"/>
      <c r="DU726" s="14"/>
      <c r="DV726" s="14"/>
      <c r="DW726" s="14"/>
      <c r="DX726" s="14"/>
      <c r="DY726" s="14"/>
      <c r="DZ726" s="14"/>
      <c r="EA726" s="14"/>
    </row>
    <row r="727" spans="1:131" x14ac:dyDescent="0.25">
      <c r="A727" s="14" t="s">
        <v>64</v>
      </c>
      <c r="B727" s="14" t="s">
        <v>131</v>
      </c>
      <c r="C727" s="14" t="s">
        <v>63</v>
      </c>
      <c r="D727" s="14" t="s">
        <v>63</v>
      </c>
      <c r="E727" s="14" t="s">
        <v>63</v>
      </c>
      <c r="F727" s="14" t="s">
        <v>63</v>
      </c>
      <c r="G727" s="14" t="s">
        <v>192</v>
      </c>
      <c r="H727" s="1">
        <v>42185</v>
      </c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  <c r="BM727" s="14"/>
      <c r="BN727" s="14"/>
      <c r="BO727" s="14"/>
      <c r="BP727" s="14"/>
      <c r="BQ727" s="14"/>
      <c r="BR727" s="14"/>
      <c r="BS727" s="14"/>
      <c r="BT727" s="14"/>
      <c r="BU727" s="14"/>
      <c r="BV727" s="14"/>
      <c r="BW727" s="14"/>
      <c r="BX727" s="14"/>
      <c r="BY727" s="14"/>
      <c r="BZ727" s="14"/>
      <c r="CA727" s="14"/>
      <c r="CB727" s="14"/>
      <c r="CC727" s="14"/>
      <c r="CD727" s="14"/>
      <c r="CE727" s="14"/>
      <c r="CF727" s="14"/>
      <c r="CG727" s="14"/>
      <c r="CH727" s="14"/>
      <c r="CI727" s="14"/>
      <c r="CJ727" s="14"/>
      <c r="CK727" s="14"/>
      <c r="CL727" s="14"/>
      <c r="CM727" s="14"/>
      <c r="CN727" s="14"/>
      <c r="CO727" s="14"/>
      <c r="CP727" s="14"/>
      <c r="CQ727" s="14"/>
      <c r="CR727" s="14"/>
      <c r="CS727" s="14"/>
      <c r="CT727" s="14"/>
      <c r="CU727" s="14"/>
      <c r="CV727" s="14"/>
      <c r="CW727" s="14"/>
      <c r="CX727" s="14"/>
      <c r="CY727" s="14"/>
      <c r="CZ727" s="14"/>
      <c r="DD727" s="14">
        <v>16</v>
      </c>
      <c r="DE727" s="14">
        <v>19</v>
      </c>
      <c r="DF727" s="27">
        <f t="shared" ca="1" si="12"/>
        <v>0</v>
      </c>
      <c r="DG727" s="14">
        <v>1</v>
      </c>
      <c r="DH727" s="14"/>
      <c r="DI727" s="14"/>
      <c r="DJ727" s="14"/>
      <c r="DK727" s="14"/>
      <c r="DL727" s="14"/>
      <c r="DM727" s="14"/>
      <c r="DN727" s="14"/>
      <c r="DO727" s="14"/>
      <c r="DP727" s="14"/>
      <c r="DQ727" s="14"/>
      <c r="DR727" s="14"/>
      <c r="DS727" s="14"/>
      <c r="DT727" s="14"/>
      <c r="DU727" s="14"/>
      <c r="DV727" s="14"/>
      <c r="DW727" s="14"/>
      <c r="DX727" s="14"/>
      <c r="DY727" s="14"/>
      <c r="DZ727" s="14"/>
      <c r="EA727" s="14"/>
    </row>
    <row r="728" spans="1:131" x14ac:dyDescent="0.25">
      <c r="A728" s="14" t="s">
        <v>64</v>
      </c>
      <c r="B728" s="14" t="s">
        <v>131</v>
      </c>
      <c r="C728" s="14" t="s">
        <v>63</v>
      </c>
      <c r="D728" s="14" t="s">
        <v>63</v>
      </c>
      <c r="E728" s="14" t="s">
        <v>63</v>
      </c>
      <c r="F728" s="14" t="s">
        <v>63</v>
      </c>
      <c r="G728" s="14" t="s">
        <v>192</v>
      </c>
      <c r="H728" s="1">
        <v>42186</v>
      </c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  <c r="BM728" s="14"/>
      <c r="BN728" s="14"/>
      <c r="BO728" s="14"/>
      <c r="BP728" s="14"/>
      <c r="BQ728" s="14"/>
      <c r="BR728" s="14"/>
      <c r="BS728" s="14"/>
      <c r="BT728" s="14"/>
      <c r="BU728" s="14"/>
      <c r="BV728" s="14"/>
      <c r="BW728" s="14"/>
      <c r="BX728" s="14"/>
      <c r="BY728" s="14"/>
      <c r="BZ728" s="14"/>
      <c r="CA728" s="14"/>
      <c r="CB728" s="14"/>
      <c r="CC728" s="14"/>
      <c r="CD728" s="14"/>
      <c r="CE728" s="14"/>
      <c r="CF728" s="14"/>
      <c r="CG728" s="14"/>
      <c r="CH728" s="14"/>
      <c r="CI728" s="14"/>
      <c r="CJ728" s="14"/>
      <c r="CK728" s="14"/>
      <c r="CL728" s="14"/>
      <c r="CM728" s="14"/>
      <c r="CN728" s="14"/>
      <c r="CO728" s="14"/>
      <c r="CP728" s="14"/>
      <c r="CQ728" s="14"/>
      <c r="CR728" s="14"/>
      <c r="CS728" s="14"/>
      <c r="CT728" s="14"/>
      <c r="CU728" s="14"/>
      <c r="CV728" s="14"/>
      <c r="CW728" s="14"/>
      <c r="CX728" s="14"/>
      <c r="CY728" s="14"/>
      <c r="CZ728" s="14"/>
      <c r="DD728" s="14">
        <v>16</v>
      </c>
      <c r="DE728" s="14">
        <v>19</v>
      </c>
      <c r="DF728" s="27">
        <f t="shared" ca="1" si="12"/>
        <v>0</v>
      </c>
      <c r="DG728" s="14">
        <v>1</v>
      </c>
      <c r="DH728" s="14"/>
      <c r="DI728" s="14"/>
      <c r="DJ728" s="14"/>
      <c r="DK728" s="14"/>
      <c r="DL728" s="14"/>
      <c r="DM728" s="14"/>
      <c r="DN728" s="14"/>
      <c r="DO728" s="14"/>
      <c r="DP728" s="14"/>
      <c r="DQ728" s="14"/>
      <c r="DR728" s="14"/>
      <c r="DS728" s="14"/>
      <c r="DT728" s="14"/>
      <c r="DU728" s="14"/>
      <c r="DV728" s="14"/>
      <c r="DW728" s="14"/>
      <c r="DX728" s="14"/>
      <c r="DY728" s="14"/>
      <c r="DZ728" s="14"/>
      <c r="EA728" s="14"/>
    </row>
    <row r="729" spans="1:131" x14ac:dyDescent="0.25">
      <c r="A729" s="14" t="s">
        <v>64</v>
      </c>
      <c r="B729" s="14" t="s">
        <v>131</v>
      </c>
      <c r="C729" s="14" t="s">
        <v>63</v>
      </c>
      <c r="D729" s="14" t="s">
        <v>63</v>
      </c>
      <c r="E729" s="14" t="s">
        <v>63</v>
      </c>
      <c r="F729" s="14" t="s">
        <v>63</v>
      </c>
      <c r="G729" s="14" t="s">
        <v>192</v>
      </c>
      <c r="H729" s="1">
        <v>42213</v>
      </c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  <c r="BM729" s="14"/>
      <c r="BN729" s="14"/>
      <c r="BO729" s="14"/>
      <c r="BP729" s="14"/>
      <c r="BQ729" s="14"/>
      <c r="BR729" s="14"/>
      <c r="BS729" s="14"/>
      <c r="BT729" s="14"/>
      <c r="BU729" s="14"/>
      <c r="BV729" s="14"/>
      <c r="BW729" s="14"/>
      <c r="BX729" s="14"/>
      <c r="BY729" s="14"/>
      <c r="BZ729" s="14"/>
      <c r="CA729" s="14"/>
      <c r="CB729" s="14"/>
      <c r="CC729" s="14"/>
      <c r="CD729" s="14"/>
      <c r="CE729" s="14"/>
      <c r="CF729" s="14"/>
      <c r="CG729" s="14"/>
      <c r="CH729" s="14"/>
      <c r="CI729" s="14"/>
      <c r="CJ729" s="14"/>
      <c r="CK729" s="14"/>
      <c r="CL729" s="14"/>
      <c r="CM729" s="14"/>
      <c r="CN729" s="14"/>
      <c r="CO729" s="14"/>
      <c r="CP729" s="14"/>
      <c r="CQ729" s="14"/>
      <c r="CR729" s="14"/>
      <c r="CS729" s="14"/>
      <c r="CT729" s="14"/>
      <c r="CU729" s="14"/>
      <c r="CV729" s="14"/>
      <c r="CW729" s="14"/>
      <c r="CX729" s="14"/>
      <c r="CY729" s="14"/>
      <c r="CZ729" s="14"/>
      <c r="DD729" s="14">
        <v>16</v>
      </c>
      <c r="DE729" s="14">
        <v>19</v>
      </c>
      <c r="DF729" s="27">
        <f t="shared" ca="1" si="12"/>
        <v>0</v>
      </c>
      <c r="DG729" s="14">
        <v>1</v>
      </c>
      <c r="DH729" s="14"/>
      <c r="DI729" s="14"/>
      <c r="DJ729" s="14"/>
      <c r="DK729" s="14"/>
      <c r="DL729" s="14"/>
      <c r="DM729" s="14"/>
      <c r="DN729" s="14"/>
      <c r="DO729" s="14"/>
      <c r="DP729" s="14"/>
      <c r="DQ729" s="14"/>
      <c r="DR729" s="14"/>
      <c r="DS729" s="14"/>
      <c r="DT729" s="14"/>
      <c r="DU729" s="14"/>
      <c r="DV729" s="14"/>
      <c r="DW729" s="14"/>
      <c r="DX729" s="14"/>
      <c r="DY729" s="14"/>
      <c r="DZ729" s="14"/>
      <c r="EA729" s="14"/>
    </row>
    <row r="730" spans="1:131" x14ac:dyDescent="0.25">
      <c r="A730" s="14" t="s">
        <v>64</v>
      </c>
      <c r="B730" s="14" t="s">
        <v>131</v>
      </c>
      <c r="C730" s="14" t="s">
        <v>63</v>
      </c>
      <c r="D730" s="14" t="s">
        <v>63</v>
      </c>
      <c r="E730" s="14" t="s">
        <v>63</v>
      </c>
      <c r="F730" s="14" t="s">
        <v>63</v>
      </c>
      <c r="G730" s="14" t="s">
        <v>192</v>
      </c>
      <c r="H730" s="1">
        <v>42214</v>
      </c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  <c r="BB730" s="14"/>
      <c r="BC730" s="14"/>
      <c r="BD730" s="14"/>
      <c r="BE730" s="14"/>
      <c r="BF730" s="14"/>
      <c r="BG730" s="14"/>
      <c r="BH730" s="14"/>
      <c r="BI730" s="14"/>
      <c r="BJ730" s="14"/>
      <c r="BK730" s="14"/>
      <c r="BL730" s="14"/>
      <c r="BM730" s="14"/>
      <c r="BN730" s="14"/>
      <c r="BO730" s="14"/>
      <c r="BP730" s="14"/>
      <c r="BQ730" s="14"/>
      <c r="BR730" s="14"/>
      <c r="BS730" s="14"/>
      <c r="BT730" s="14"/>
      <c r="BU730" s="14"/>
      <c r="BV730" s="14"/>
      <c r="BW730" s="14"/>
      <c r="BX730" s="14"/>
      <c r="BY730" s="14"/>
      <c r="BZ730" s="14"/>
      <c r="CA730" s="14"/>
      <c r="CB730" s="14"/>
      <c r="CC730" s="14"/>
      <c r="CD730" s="14"/>
      <c r="CE730" s="14"/>
      <c r="CF730" s="14"/>
      <c r="CG730" s="14"/>
      <c r="CH730" s="14"/>
      <c r="CI730" s="14"/>
      <c r="CJ730" s="14"/>
      <c r="CK730" s="14"/>
      <c r="CL730" s="14"/>
      <c r="CM730" s="14"/>
      <c r="CN730" s="14"/>
      <c r="CO730" s="14"/>
      <c r="CP730" s="14"/>
      <c r="CQ730" s="14"/>
      <c r="CR730" s="14"/>
      <c r="CS730" s="14"/>
      <c r="CT730" s="14"/>
      <c r="CU730" s="14"/>
      <c r="CV730" s="14"/>
      <c r="CW730" s="14"/>
      <c r="CX730" s="14"/>
      <c r="CY730" s="14"/>
      <c r="CZ730" s="14"/>
      <c r="DD730" s="14">
        <v>16</v>
      </c>
      <c r="DE730" s="14">
        <v>19</v>
      </c>
      <c r="DF730" s="27">
        <f t="shared" ca="1" si="12"/>
        <v>0</v>
      </c>
      <c r="DG730" s="14">
        <v>1</v>
      </c>
      <c r="DH730" s="14"/>
      <c r="DI730" s="14"/>
      <c r="DJ730" s="14"/>
      <c r="DK730" s="14"/>
      <c r="DL730" s="14"/>
      <c r="DM730" s="14"/>
      <c r="DN730" s="14"/>
      <c r="DO730" s="14"/>
      <c r="DP730" s="14"/>
      <c r="DQ730" s="14"/>
      <c r="DR730" s="14"/>
      <c r="DS730" s="14"/>
      <c r="DT730" s="14"/>
      <c r="DU730" s="14"/>
      <c r="DV730" s="14"/>
      <c r="DW730" s="14"/>
      <c r="DX730" s="14"/>
      <c r="DY730" s="14"/>
      <c r="DZ730" s="14"/>
      <c r="EA730" s="14"/>
    </row>
    <row r="731" spans="1:131" x14ac:dyDescent="0.25">
      <c r="A731" s="14" t="s">
        <v>64</v>
      </c>
      <c r="B731" s="14" t="s">
        <v>131</v>
      </c>
      <c r="C731" s="14" t="s">
        <v>63</v>
      </c>
      <c r="D731" s="14" t="s">
        <v>63</v>
      </c>
      <c r="E731" s="14" t="s">
        <v>63</v>
      </c>
      <c r="F731" s="14" t="s">
        <v>63</v>
      </c>
      <c r="G731" s="14" t="s">
        <v>192</v>
      </c>
      <c r="H731" s="1">
        <v>42215</v>
      </c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  <c r="BM731" s="14"/>
      <c r="BN731" s="14"/>
      <c r="BO731" s="14"/>
      <c r="BP731" s="14"/>
      <c r="BQ731" s="14"/>
      <c r="BR731" s="14"/>
      <c r="BS731" s="14"/>
      <c r="BT731" s="14"/>
      <c r="BU731" s="14"/>
      <c r="BV731" s="14"/>
      <c r="BW731" s="14"/>
      <c r="BX731" s="14"/>
      <c r="BY731" s="14"/>
      <c r="BZ731" s="14"/>
      <c r="CA731" s="14"/>
      <c r="CB731" s="14"/>
      <c r="CC731" s="14"/>
      <c r="CD731" s="14"/>
      <c r="CE731" s="14"/>
      <c r="CF731" s="14"/>
      <c r="CG731" s="14"/>
      <c r="CH731" s="14"/>
      <c r="CI731" s="14"/>
      <c r="CJ731" s="14"/>
      <c r="CK731" s="14"/>
      <c r="CL731" s="14"/>
      <c r="CM731" s="14"/>
      <c r="CN731" s="14"/>
      <c r="CO731" s="14"/>
      <c r="CP731" s="14"/>
      <c r="CQ731" s="14"/>
      <c r="CR731" s="14"/>
      <c r="CS731" s="14"/>
      <c r="CT731" s="14"/>
      <c r="CU731" s="14"/>
      <c r="CV731" s="14"/>
      <c r="CW731" s="14"/>
      <c r="CX731" s="14"/>
      <c r="CY731" s="14"/>
      <c r="CZ731" s="14"/>
      <c r="DD731" s="14">
        <v>16</v>
      </c>
      <c r="DE731" s="14">
        <v>19</v>
      </c>
      <c r="DF731" s="27">
        <f t="shared" ca="1" si="12"/>
        <v>0</v>
      </c>
      <c r="DG731" s="14">
        <v>1</v>
      </c>
      <c r="DH731" s="14"/>
      <c r="DI731" s="14"/>
      <c r="DJ731" s="14"/>
      <c r="DK731" s="14"/>
      <c r="DL731" s="14"/>
      <c r="DM731" s="14"/>
      <c r="DN731" s="14"/>
      <c r="DO731" s="14"/>
      <c r="DP731" s="14"/>
      <c r="DQ731" s="14"/>
      <c r="DR731" s="14"/>
      <c r="DS731" s="14"/>
      <c r="DT731" s="14"/>
      <c r="DU731" s="14"/>
      <c r="DV731" s="14"/>
      <c r="DW731" s="14"/>
      <c r="DX731" s="14"/>
      <c r="DY731" s="14"/>
      <c r="DZ731" s="14"/>
      <c r="EA731" s="14"/>
    </row>
    <row r="732" spans="1:131" x14ac:dyDescent="0.25">
      <c r="A732" s="14" t="s">
        <v>64</v>
      </c>
      <c r="B732" s="14" t="s">
        <v>131</v>
      </c>
      <c r="C732" s="14" t="s">
        <v>63</v>
      </c>
      <c r="D732" s="14" t="s">
        <v>63</v>
      </c>
      <c r="E732" s="14" t="s">
        <v>63</v>
      </c>
      <c r="F732" s="14" t="s">
        <v>63</v>
      </c>
      <c r="G732" s="14" t="s">
        <v>192</v>
      </c>
      <c r="H732" s="1">
        <v>42233</v>
      </c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  <c r="BM732" s="14"/>
      <c r="BN732" s="14"/>
      <c r="BO732" s="14"/>
      <c r="BP732" s="14"/>
      <c r="BQ732" s="14"/>
      <c r="BR732" s="14"/>
      <c r="BS732" s="14"/>
      <c r="BT732" s="14"/>
      <c r="BU732" s="14"/>
      <c r="BV732" s="14"/>
      <c r="BW732" s="14"/>
      <c r="BX732" s="14"/>
      <c r="BY732" s="14"/>
      <c r="BZ732" s="14"/>
      <c r="CA732" s="14"/>
      <c r="CB732" s="14"/>
      <c r="CC732" s="14"/>
      <c r="CD732" s="14"/>
      <c r="CE732" s="14"/>
      <c r="CF732" s="14"/>
      <c r="CG732" s="14"/>
      <c r="CH732" s="14"/>
      <c r="CI732" s="14"/>
      <c r="CJ732" s="14"/>
      <c r="CK732" s="14"/>
      <c r="CL732" s="14"/>
      <c r="CM732" s="14"/>
      <c r="CN732" s="14"/>
      <c r="CO732" s="14"/>
      <c r="CP732" s="14"/>
      <c r="CQ732" s="14"/>
      <c r="CR732" s="14"/>
      <c r="CS732" s="14"/>
      <c r="CT732" s="14"/>
      <c r="CU732" s="14"/>
      <c r="CV732" s="14"/>
      <c r="CW732" s="14"/>
      <c r="CX732" s="14"/>
      <c r="CY732" s="14"/>
      <c r="CZ732" s="14"/>
      <c r="DD732" s="14">
        <v>16</v>
      </c>
      <c r="DE732" s="14">
        <v>19</v>
      </c>
      <c r="DF732" s="27">
        <f t="shared" ca="1" si="12"/>
        <v>0</v>
      </c>
      <c r="DG732" s="14">
        <v>1</v>
      </c>
      <c r="DH732" s="14"/>
      <c r="DI732" s="14"/>
      <c r="DJ732" s="14"/>
      <c r="DK732" s="14"/>
      <c r="DL732" s="14"/>
      <c r="DM732" s="14"/>
      <c r="DN732" s="14"/>
      <c r="DO732" s="14"/>
      <c r="DP732" s="14"/>
      <c r="DQ732" s="14"/>
      <c r="DR732" s="14"/>
      <c r="DS732" s="14"/>
      <c r="DT732" s="14"/>
      <c r="DU732" s="14"/>
      <c r="DV732" s="14"/>
      <c r="DW732" s="14"/>
      <c r="DX732" s="14"/>
      <c r="DY732" s="14"/>
      <c r="DZ732" s="14"/>
      <c r="EA732" s="14"/>
    </row>
    <row r="733" spans="1:131" x14ac:dyDescent="0.25">
      <c r="A733" s="14" t="s">
        <v>64</v>
      </c>
      <c r="B733" s="14" t="s">
        <v>131</v>
      </c>
      <c r="C733" s="14" t="s">
        <v>63</v>
      </c>
      <c r="D733" s="14" t="s">
        <v>63</v>
      </c>
      <c r="E733" s="14" t="s">
        <v>63</v>
      </c>
      <c r="F733" s="14" t="s">
        <v>63</v>
      </c>
      <c r="G733" s="14" t="s">
        <v>192</v>
      </c>
      <c r="H733" s="1">
        <v>42234</v>
      </c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4"/>
      <c r="BF733" s="14"/>
      <c r="BG733" s="14"/>
      <c r="BH733" s="14"/>
      <c r="BI733" s="14"/>
      <c r="BJ733" s="14"/>
      <c r="BK733" s="14"/>
      <c r="BL733" s="14"/>
      <c r="BM733" s="14"/>
      <c r="BN733" s="14"/>
      <c r="BO733" s="14"/>
      <c r="BP733" s="14"/>
      <c r="BQ733" s="14"/>
      <c r="BR733" s="14"/>
      <c r="BS733" s="14"/>
      <c r="BT733" s="14"/>
      <c r="BU733" s="14"/>
      <c r="BV733" s="14"/>
      <c r="BW733" s="14"/>
      <c r="BX733" s="14"/>
      <c r="BY733" s="14"/>
      <c r="BZ733" s="14"/>
      <c r="CA733" s="14"/>
      <c r="CB733" s="14"/>
      <c r="CC733" s="14"/>
      <c r="CD733" s="14"/>
      <c r="CE733" s="14"/>
      <c r="CF733" s="14"/>
      <c r="CG733" s="14"/>
      <c r="CH733" s="14"/>
      <c r="CI733" s="14"/>
      <c r="CJ733" s="14"/>
      <c r="CK733" s="14"/>
      <c r="CL733" s="14"/>
      <c r="CM733" s="14"/>
      <c r="CN733" s="14"/>
      <c r="CO733" s="14"/>
      <c r="CP733" s="14"/>
      <c r="CQ733" s="14"/>
      <c r="CR733" s="14"/>
      <c r="CS733" s="14"/>
      <c r="CT733" s="14"/>
      <c r="CU733" s="14"/>
      <c r="CV733" s="14"/>
      <c r="CW733" s="14"/>
      <c r="CX733" s="14"/>
      <c r="CY733" s="14"/>
      <c r="CZ733" s="14"/>
      <c r="DD733" s="14">
        <v>16</v>
      </c>
      <c r="DE733" s="14">
        <v>19</v>
      </c>
      <c r="DF733" s="27">
        <f t="shared" ca="1" si="12"/>
        <v>0</v>
      </c>
      <c r="DG733" s="14">
        <v>1</v>
      </c>
      <c r="DH733" s="14"/>
      <c r="DI733" s="14"/>
      <c r="DJ733" s="14"/>
      <c r="DK733" s="14"/>
      <c r="DL733" s="14"/>
      <c r="DM733" s="14"/>
      <c r="DN733" s="14"/>
      <c r="DO733" s="14"/>
      <c r="DP733" s="14"/>
      <c r="DQ733" s="14"/>
      <c r="DR733" s="14"/>
      <c r="DS733" s="14"/>
      <c r="DT733" s="14"/>
      <c r="DU733" s="14"/>
      <c r="DV733" s="14"/>
      <c r="DW733" s="14"/>
      <c r="DX733" s="14"/>
      <c r="DY733" s="14"/>
      <c r="DZ733" s="14"/>
      <c r="EA733" s="14"/>
    </row>
    <row r="734" spans="1:131" x14ac:dyDescent="0.25">
      <c r="A734" s="14" t="s">
        <v>64</v>
      </c>
      <c r="B734" s="14" t="s">
        <v>131</v>
      </c>
      <c r="C734" s="14" t="s">
        <v>63</v>
      </c>
      <c r="D734" s="14" t="s">
        <v>63</v>
      </c>
      <c r="E734" s="14" t="s">
        <v>63</v>
      </c>
      <c r="F734" s="14" t="s">
        <v>63</v>
      </c>
      <c r="G734" s="14" t="s">
        <v>192</v>
      </c>
      <c r="H734" s="1">
        <v>42242</v>
      </c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  <c r="BE734" s="14"/>
      <c r="BF734" s="14"/>
      <c r="BG734" s="14"/>
      <c r="BH734" s="14"/>
      <c r="BI734" s="14"/>
      <c r="BJ734" s="14"/>
      <c r="BK734" s="14"/>
      <c r="BL734" s="14"/>
      <c r="BM734" s="14"/>
      <c r="BN734" s="14"/>
      <c r="BO734" s="14"/>
      <c r="BP734" s="14"/>
      <c r="BQ734" s="14"/>
      <c r="BR734" s="14"/>
      <c r="BS734" s="14"/>
      <c r="BT734" s="14"/>
      <c r="BU734" s="14"/>
      <c r="BV734" s="14"/>
      <c r="BW734" s="14"/>
      <c r="BX734" s="14"/>
      <c r="BY734" s="14"/>
      <c r="BZ734" s="14"/>
      <c r="CA734" s="14"/>
      <c r="CB734" s="14"/>
      <c r="CC734" s="14"/>
      <c r="CD734" s="14"/>
      <c r="CE734" s="14"/>
      <c r="CF734" s="14"/>
      <c r="CG734" s="14"/>
      <c r="CH734" s="14"/>
      <c r="CI734" s="14"/>
      <c r="CJ734" s="14"/>
      <c r="CK734" s="14"/>
      <c r="CL734" s="14"/>
      <c r="CM734" s="14"/>
      <c r="CN734" s="14"/>
      <c r="CO734" s="14"/>
      <c r="CP734" s="14"/>
      <c r="CQ734" s="14"/>
      <c r="CR734" s="14"/>
      <c r="CS734" s="14"/>
      <c r="CT734" s="14"/>
      <c r="CU734" s="14"/>
      <c r="CV734" s="14"/>
      <c r="CW734" s="14"/>
      <c r="CX734" s="14"/>
      <c r="CY734" s="14"/>
      <c r="CZ734" s="14"/>
      <c r="DD734" s="14">
        <v>16</v>
      </c>
      <c r="DE734" s="14">
        <v>19</v>
      </c>
      <c r="DF734" s="27">
        <f t="shared" ca="1" si="12"/>
        <v>0</v>
      </c>
      <c r="DG734" s="14">
        <v>1</v>
      </c>
      <c r="DH734" s="14"/>
      <c r="DI734" s="14"/>
      <c r="DJ734" s="14"/>
      <c r="DK734" s="14"/>
      <c r="DL734" s="14"/>
      <c r="DM734" s="14"/>
      <c r="DN734" s="14"/>
      <c r="DO734" s="14"/>
      <c r="DP734" s="14"/>
      <c r="DQ734" s="14"/>
      <c r="DR734" s="14"/>
      <c r="DS734" s="14"/>
      <c r="DT734" s="14"/>
      <c r="DU734" s="14"/>
      <c r="DV734" s="14"/>
      <c r="DW734" s="14"/>
      <c r="DX734" s="14"/>
      <c r="DY734" s="14"/>
      <c r="DZ734" s="14"/>
      <c r="EA734" s="14"/>
    </row>
    <row r="735" spans="1:131" x14ac:dyDescent="0.25">
      <c r="A735" s="14" t="s">
        <v>64</v>
      </c>
      <c r="B735" s="14" t="s">
        <v>131</v>
      </c>
      <c r="C735" s="14" t="s">
        <v>63</v>
      </c>
      <c r="D735" s="14" t="s">
        <v>63</v>
      </c>
      <c r="E735" s="14" t="s">
        <v>63</v>
      </c>
      <c r="F735" s="14" t="s">
        <v>63</v>
      </c>
      <c r="G735" s="14" t="s">
        <v>192</v>
      </c>
      <c r="H735" s="1">
        <v>42243</v>
      </c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4"/>
      <c r="BF735" s="14"/>
      <c r="BG735" s="14"/>
      <c r="BH735" s="14"/>
      <c r="BI735" s="14"/>
      <c r="BJ735" s="14"/>
      <c r="BK735" s="14"/>
      <c r="BL735" s="14"/>
      <c r="BM735" s="14"/>
      <c r="BN735" s="14"/>
      <c r="BO735" s="14"/>
      <c r="BP735" s="14"/>
      <c r="BQ735" s="14"/>
      <c r="BR735" s="14"/>
      <c r="BS735" s="14"/>
      <c r="BT735" s="14"/>
      <c r="BU735" s="14"/>
      <c r="BV735" s="14"/>
      <c r="BW735" s="14"/>
      <c r="BX735" s="14"/>
      <c r="BY735" s="14"/>
      <c r="BZ735" s="14"/>
      <c r="CA735" s="14"/>
      <c r="CB735" s="14"/>
      <c r="CC735" s="14"/>
      <c r="CD735" s="14"/>
      <c r="CE735" s="14"/>
      <c r="CF735" s="14"/>
      <c r="CG735" s="14"/>
      <c r="CH735" s="14"/>
      <c r="CI735" s="14"/>
      <c r="CJ735" s="14"/>
      <c r="CK735" s="14"/>
      <c r="CL735" s="14"/>
      <c r="CM735" s="14"/>
      <c r="CN735" s="14"/>
      <c r="CO735" s="14"/>
      <c r="CP735" s="14"/>
      <c r="CQ735" s="14"/>
      <c r="CR735" s="14"/>
      <c r="CS735" s="14"/>
      <c r="CT735" s="14"/>
      <c r="CU735" s="14"/>
      <c r="CV735" s="14"/>
      <c r="CW735" s="14"/>
      <c r="CX735" s="14"/>
      <c r="CY735" s="14"/>
      <c r="CZ735" s="14"/>
      <c r="DD735" s="14">
        <v>16</v>
      </c>
      <c r="DE735" s="14">
        <v>19</v>
      </c>
      <c r="DF735" s="27">
        <f t="shared" ca="1" si="12"/>
        <v>0</v>
      </c>
      <c r="DG735" s="14">
        <v>1</v>
      </c>
      <c r="DH735" s="14"/>
      <c r="DI735" s="14"/>
      <c r="DJ735" s="14"/>
      <c r="DK735" s="14"/>
      <c r="DL735" s="14"/>
      <c r="DM735" s="14"/>
      <c r="DN735" s="14"/>
      <c r="DO735" s="14"/>
      <c r="DP735" s="14"/>
      <c r="DQ735" s="14"/>
      <c r="DR735" s="14"/>
      <c r="DS735" s="14"/>
      <c r="DT735" s="14"/>
      <c r="DU735" s="14"/>
      <c r="DV735" s="14"/>
      <c r="DW735" s="14"/>
      <c r="DX735" s="14"/>
      <c r="DY735" s="14"/>
      <c r="DZ735" s="14"/>
      <c r="EA735" s="14"/>
    </row>
    <row r="736" spans="1:131" x14ac:dyDescent="0.25">
      <c r="A736" s="14" t="s">
        <v>64</v>
      </c>
      <c r="B736" s="14" t="s">
        <v>131</v>
      </c>
      <c r="C736" s="14" t="s">
        <v>63</v>
      </c>
      <c r="D736" s="14" t="s">
        <v>63</v>
      </c>
      <c r="E736" s="14" t="s">
        <v>63</v>
      </c>
      <c r="F736" s="14" t="s">
        <v>63</v>
      </c>
      <c r="G736" s="14" t="s">
        <v>192</v>
      </c>
      <c r="H736" s="1">
        <v>42256</v>
      </c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  <c r="BE736" s="14"/>
      <c r="BF736" s="14"/>
      <c r="BG736" s="14"/>
      <c r="BH736" s="14"/>
      <c r="BI736" s="14"/>
      <c r="BJ736" s="14"/>
      <c r="BK736" s="14"/>
      <c r="BL736" s="14"/>
      <c r="BM736" s="14"/>
      <c r="BN736" s="14"/>
      <c r="BO736" s="14"/>
      <c r="BP736" s="14"/>
      <c r="BQ736" s="14"/>
      <c r="BR736" s="14"/>
      <c r="BS736" s="14"/>
      <c r="BT736" s="14"/>
      <c r="BU736" s="14"/>
      <c r="BV736" s="14"/>
      <c r="BW736" s="14"/>
      <c r="BX736" s="14"/>
      <c r="BY736" s="14"/>
      <c r="BZ736" s="14"/>
      <c r="CA736" s="14"/>
      <c r="CB736" s="14"/>
      <c r="CC736" s="14"/>
      <c r="CD736" s="14"/>
      <c r="CE736" s="14"/>
      <c r="CF736" s="14"/>
      <c r="CG736" s="14"/>
      <c r="CH736" s="14"/>
      <c r="CI736" s="14"/>
      <c r="CJ736" s="14"/>
      <c r="CK736" s="14"/>
      <c r="CL736" s="14"/>
      <c r="CM736" s="14"/>
      <c r="CN736" s="14"/>
      <c r="CO736" s="14"/>
      <c r="CP736" s="14"/>
      <c r="CQ736" s="14"/>
      <c r="CR736" s="14"/>
      <c r="CS736" s="14"/>
      <c r="CT736" s="14"/>
      <c r="CU736" s="14"/>
      <c r="CV736" s="14"/>
      <c r="CW736" s="14"/>
      <c r="CX736" s="14"/>
      <c r="CY736" s="14"/>
      <c r="CZ736" s="14"/>
      <c r="DD736" s="14">
        <v>16</v>
      </c>
      <c r="DE736" s="14">
        <v>19</v>
      </c>
      <c r="DF736" s="27">
        <f t="shared" ca="1" si="12"/>
        <v>0</v>
      </c>
      <c r="DG736" s="14">
        <v>1</v>
      </c>
      <c r="DH736" s="14"/>
      <c r="DI736" s="14"/>
      <c r="DJ736" s="14"/>
      <c r="DK736" s="14"/>
      <c r="DL736" s="14"/>
      <c r="DM736" s="14"/>
      <c r="DN736" s="14"/>
      <c r="DO736" s="14"/>
      <c r="DP736" s="14"/>
      <c r="DQ736" s="14"/>
      <c r="DR736" s="14"/>
      <c r="DS736" s="14"/>
      <c r="DT736" s="14"/>
      <c r="DU736" s="14"/>
      <c r="DV736" s="14"/>
      <c r="DW736" s="14"/>
      <c r="DX736" s="14"/>
      <c r="DY736" s="14"/>
      <c r="DZ736" s="14"/>
      <c r="EA736" s="14"/>
    </row>
    <row r="737" spans="1:131" x14ac:dyDescent="0.25">
      <c r="A737" s="14" t="s">
        <v>64</v>
      </c>
      <c r="B737" s="14" t="s">
        <v>131</v>
      </c>
      <c r="C737" s="14" t="s">
        <v>63</v>
      </c>
      <c r="D737" s="14" t="s">
        <v>63</v>
      </c>
      <c r="E737" s="14" t="s">
        <v>63</v>
      </c>
      <c r="F737" s="14" t="s">
        <v>63</v>
      </c>
      <c r="G737" s="14" t="s">
        <v>192</v>
      </c>
      <c r="H737" s="1">
        <v>42257</v>
      </c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  <c r="BE737" s="14"/>
      <c r="BF737" s="14"/>
      <c r="BG737" s="14"/>
      <c r="BH737" s="14"/>
      <c r="BI737" s="14"/>
      <c r="BJ737" s="14"/>
      <c r="BK737" s="14"/>
      <c r="BL737" s="14"/>
      <c r="BM737" s="14"/>
      <c r="BN737" s="14"/>
      <c r="BO737" s="14"/>
      <c r="BP737" s="14"/>
      <c r="BQ737" s="14"/>
      <c r="BR737" s="14"/>
      <c r="BS737" s="14"/>
      <c r="BT737" s="14"/>
      <c r="BU737" s="14"/>
      <c r="BV737" s="14"/>
      <c r="BW737" s="14"/>
      <c r="BX737" s="14"/>
      <c r="BY737" s="14"/>
      <c r="BZ737" s="14"/>
      <c r="CA737" s="14"/>
      <c r="CB737" s="14"/>
      <c r="CC737" s="14"/>
      <c r="CD737" s="14"/>
      <c r="CE737" s="14"/>
      <c r="CF737" s="14"/>
      <c r="CG737" s="14"/>
      <c r="CH737" s="14"/>
      <c r="CI737" s="14"/>
      <c r="CJ737" s="14"/>
      <c r="CK737" s="14"/>
      <c r="CL737" s="14"/>
      <c r="CM737" s="14"/>
      <c r="CN737" s="14"/>
      <c r="CO737" s="14"/>
      <c r="CP737" s="14"/>
      <c r="CQ737" s="14"/>
      <c r="CR737" s="14"/>
      <c r="CS737" s="14"/>
      <c r="CT737" s="14"/>
      <c r="CU737" s="14"/>
      <c r="CV737" s="14"/>
      <c r="CW737" s="14"/>
      <c r="CX737" s="14"/>
      <c r="CY737" s="14"/>
      <c r="CZ737" s="14"/>
      <c r="DD737" s="14">
        <v>16</v>
      </c>
      <c r="DE737" s="14">
        <v>19</v>
      </c>
      <c r="DF737" s="27">
        <f t="shared" ca="1" si="12"/>
        <v>0</v>
      </c>
      <c r="DG737" s="14">
        <v>1</v>
      </c>
      <c r="DH737" s="14"/>
      <c r="DI737" s="14"/>
      <c r="DJ737" s="14"/>
      <c r="DK737" s="14"/>
      <c r="DL737" s="14"/>
      <c r="DM737" s="14"/>
      <c r="DN737" s="14"/>
      <c r="DO737" s="14"/>
      <c r="DP737" s="14"/>
      <c r="DQ737" s="14"/>
      <c r="DR737" s="14"/>
      <c r="DS737" s="14"/>
      <c r="DT737" s="14"/>
      <c r="DU737" s="14"/>
      <c r="DV737" s="14"/>
      <c r="DW737" s="14"/>
      <c r="DX737" s="14"/>
      <c r="DY737" s="14"/>
      <c r="DZ737" s="14"/>
      <c r="EA737" s="14"/>
    </row>
    <row r="738" spans="1:131" x14ac:dyDescent="0.25">
      <c r="A738" s="14" t="s">
        <v>64</v>
      </c>
      <c r="B738" s="14" t="s">
        <v>131</v>
      </c>
      <c r="C738" s="14" t="s">
        <v>63</v>
      </c>
      <c r="D738" s="14" t="s">
        <v>63</v>
      </c>
      <c r="E738" s="14" t="s">
        <v>63</v>
      </c>
      <c r="F738" s="14" t="s">
        <v>63</v>
      </c>
      <c r="G738" s="14" t="s">
        <v>192</v>
      </c>
      <c r="H738" s="1">
        <v>42258</v>
      </c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  <c r="BB738" s="14"/>
      <c r="BC738" s="14"/>
      <c r="BD738" s="14"/>
      <c r="BE738" s="14"/>
      <c r="BF738" s="14"/>
      <c r="BG738" s="14"/>
      <c r="BH738" s="14"/>
      <c r="BI738" s="14"/>
      <c r="BJ738" s="14"/>
      <c r="BK738" s="14"/>
      <c r="BL738" s="14"/>
      <c r="BM738" s="14"/>
      <c r="BN738" s="14"/>
      <c r="BO738" s="14"/>
      <c r="BP738" s="14"/>
      <c r="BQ738" s="14"/>
      <c r="BR738" s="14"/>
      <c r="BS738" s="14"/>
      <c r="BT738" s="14"/>
      <c r="BU738" s="14"/>
      <c r="BV738" s="14"/>
      <c r="BW738" s="14"/>
      <c r="BX738" s="14"/>
      <c r="BY738" s="14"/>
      <c r="BZ738" s="14"/>
      <c r="CA738" s="14"/>
      <c r="CB738" s="14"/>
      <c r="CC738" s="14"/>
      <c r="CD738" s="14"/>
      <c r="CE738" s="14"/>
      <c r="CF738" s="14"/>
      <c r="CG738" s="14"/>
      <c r="CH738" s="14"/>
      <c r="CI738" s="14"/>
      <c r="CJ738" s="14"/>
      <c r="CK738" s="14"/>
      <c r="CL738" s="14"/>
      <c r="CM738" s="14"/>
      <c r="CN738" s="14"/>
      <c r="CO738" s="14"/>
      <c r="CP738" s="14"/>
      <c r="CQ738" s="14"/>
      <c r="CR738" s="14"/>
      <c r="CS738" s="14"/>
      <c r="CT738" s="14"/>
      <c r="CU738" s="14"/>
      <c r="CV738" s="14"/>
      <c r="CW738" s="14"/>
      <c r="CX738" s="14"/>
      <c r="CY738" s="14"/>
      <c r="CZ738" s="14"/>
      <c r="DD738" s="14">
        <v>16</v>
      </c>
      <c r="DE738" s="14">
        <v>19</v>
      </c>
      <c r="DF738" s="27">
        <f t="shared" ca="1" si="12"/>
        <v>0</v>
      </c>
      <c r="DG738" s="14">
        <v>1</v>
      </c>
      <c r="DH738" s="14"/>
      <c r="DI738" s="14"/>
      <c r="DJ738" s="14"/>
      <c r="DK738" s="14"/>
      <c r="DL738" s="14"/>
      <c r="DM738" s="14"/>
      <c r="DN738" s="14"/>
      <c r="DO738" s="14"/>
      <c r="DP738" s="14"/>
      <c r="DQ738" s="14"/>
      <c r="DR738" s="14"/>
      <c r="DS738" s="14"/>
      <c r="DT738" s="14"/>
      <c r="DU738" s="14"/>
      <c r="DV738" s="14"/>
      <c r="DW738" s="14"/>
      <c r="DX738" s="14"/>
      <c r="DY738" s="14"/>
      <c r="DZ738" s="14"/>
      <c r="EA738" s="14"/>
    </row>
    <row r="739" spans="1:131" x14ac:dyDescent="0.25">
      <c r="A739" s="14" t="s">
        <v>64</v>
      </c>
      <c r="B739" s="14" t="s">
        <v>131</v>
      </c>
      <c r="C739" s="14" t="s">
        <v>63</v>
      </c>
      <c r="D739" s="14" t="s">
        <v>63</v>
      </c>
      <c r="E739" s="14" t="s">
        <v>63</v>
      </c>
      <c r="F739" s="14" t="s">
        <v>63</v>
      </c>
      <c r="G739" s="14" t="s">
        <v>192</v>
      </c>
      <c r="H739" s="1" t="s">
        <v>181</v>
      </c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  <c r="BB739" s="14"/>
      <c r="BC739" s="14"/>
      <c r="BD739" s="14"/>
      <c r="BE739" s="14"/>
      <c r="BF739" s="14"/>
      <c r="BG739" s="14"/>
      <c r="BH739" s="14"/>
      <c r="BI739" s="14"/>
      <c r="BJ739" s="14"/>
      <c r="BK739" s="14"/>
      <c r="BL739" s="14"/>
      <c r="BM739" s="14"/>
      <c r="BN739" s="14"/>
      <c r="BO739" s="14"/>
      <c r="BP739" s="14"/>
      <c r="BQ739" s="14"/>
      <c r="BR739" s="14"/>
      <c r="BS739" s="14"/>
      <c r="BT739" s="14"/>
      <c r="BU739" s="14"/>
      <c r="BV739" s="14"/>
      <c r="BW739" s="14"/>
      <c r="BX739" s="14"/>
      <c r="BY739" s="14"/>
      <c r="BZ739" s="14"/>
      <c r="CA739" s="14"/>
      <c r="CB739" s="14"/>
      <c r="CC739" s="14"/>
      <c r="CD739" s="14"/>
      <c r="CE739" s="14"/>
      <c r="CF739" s="14"/>
      <c r="CG739" s="14"/>
      <c r="CH739" s="14"/>
      <c r="CI739" s="14"/>
      <c r="CJ739" s="14"/>
      <c r="CK739" s="14"/>
      <c r="CL739" s="14"/>
      <c r="CM739" s="14"/>
      <c r="CN739" s="14"/>
      <c r="CO739" s="14"/>
      <c r="CP739" s="14"/>
      <c r="CQ739" s="14"/>
      <c r="CR739" s="14"/>
      <c r="CS739" s="14"/>
      <c r="CT739" s="14"/>
      <c r="CU739" s="14"/>
      <c r="CV739" s="14"/>
      <c r="CW739" s="14"/>
      <c r="CX739" s="14"/>
      <c r="CY739" s="14"/>
      <c r="CZ739" s="14"/>
      <c r="DD739" s="14">
        <v>16</v>
      </c>
      <c r="DE739" s="14">
        <v>19</v>
      </c>
      <c r="DF739" s="27">
        <f t="shared" ca="1" si="12"/>
        <v>0</v>
      </c>
      <c r="DG739" s="14">
        <v>1</v>
      </c>
      <c r="DH739" s="14"/>
      <c r="DI739" s="14"/>
      <c r="DJ739" s="14"/>
      <c r="DK739" s="14"/>
      <c r="DL739" s="14"/>
      <c r="DM739" s="14"/>
      <c r="DN739" s="14"/>
      <c r="DO739" s="14"/>
      <c r="DP739" s="14"/>
      <c r="DQ739" s="14"/>
      <c r="DR739" s="14"/>
      <c r="DS739" s="14"/>
      <c r="DT739" s="14"/>
      <c r="DU739" s="14"/>
      <c r="DV739" s="14"/>
      <c r="DW739" s="14"/>
      <c r="DX739" s="14"/>
      <c r="DY739" s="14"/>
      <c r="DZ739" s="14"/>
      <c r="EA739" s="14"/>
    </row>
    <row r="740" spans="1:131" x14ac:dyDescent="0.25">
      <c r="A740" s="14" t="s">
        <v>64</v>
      </c>
      <c r="B740" s="14" t="s">
        <v>32</v>
      </c>
      <c r="C740" s="14" t="s">
        <v>63</v>
      </c>
      <c r="D740" s="14" t="s">
        <v>63</v>
      </c>
      <c r="E740" s="14" t="s">
        <v>63</v>
      </c>
      <c r="F740" s="14" t="s">
        <v>63</v>
      </c>
      <c r="G740" s="14" t="s">
        <v>191</v>
      </c>
      <c r="H740" s="1">
        <v>42167</v>
      </c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  <c r="BE740" s="14"/>
      <c r="BF740" s="14"/>
      <c r="BG740" s="14"/>
      <c r="BH740" s="14"/>
      <c r="BI740" s="14"/>
      <c r="BJ740" s="14"/>
      <c r="BK740" s="14"/>
      <c r="BL740" s="14"/>
      <c r="BM740" s="14"/>
      <c r="BN740" s="14"/>
      <c r="BO740" s="14"/>
      <c r="BP740" s="14"/>
      <c r="BQ740" s="14"/>
      <c r="BR740" s="14"/>
      <c r="BS740" s="14"/>
      <c r="BT740" s="14"/>
      <c r="BU740" s="14"/>
      <c r="BV740" s="14"/>
      <c r="BW740" s="14"/>
      <c r="BX740" s="14"/>
      <c r="BY740" s="14"/>
      <c r="BZ740" s="14"/>
      <c r="CA740" s="14"/>
      <c r="CB740" s="14"/>
      <c r="CC740" s="14"/>
      <c r="CD740" s="14"/>
      <c r="CE740" s="14"/>
      <c r="CF740" s="14"/>
      <c r="CG740" s="14"/>
      <c r="CH740" s="14"/>
      <c r="CI740" s="14"/>
      <c r="CJ740" s="14"/>
      <c r="CK740" s="14"/>
      <c r="CL740" s="14"/>
      <c r="CM740" s="14"/>
      <c r="CN740" s="14"/>
      <c r="CO740" s="14"/>
      <c r="CP740" s="14"/>
      <c r="CQ740" s="14"/>
      <c r="CR740" s="14"/>
      <c r="CS740" s="14"/>
      <c r="CT740" s="14"/>
      <c r="CU740" s="14"/>
      <c r="CV740" s="14"/>
      <c r="CW740" s="14"/>
      <c r="CX740" s="14"/>
      <c r="CY740" s="14"/>
      <c r="CZ740" s="14"/>
      <c r="DD740" s="14">
        <v>16</v>
      </c>
      <c r="DE740" s="14">
        <v>19</v>
      </c>
      <c r="DF740" s="27">
        <f t="shared" ca="1" si="12"/>
        <v>0</v>
      </c>
      <c r="DG740" s="14">
        <v>1</v>
      </c>
      <c r="DH740" s="14"/>
      <c r="DI740" s="14"/>
      <c r="DJ740" s="14"/>
      <c r="DK740" s="14"/>
      <c r="DL740" s="14"/>
      <c r="DM740" s="14"/>
      <c r="DN740" s="14"/>
      <c r="DO740" s="14"/>
      <c r="DP740" s="14"/>
      <c r="DQ740" s="14"/>
      <c r="DR740" s="14"/>
      <c r="DS740" s="14"/>
      <c r="DT740" s="14"/>
      <c r="DU740" s="14"/>
      <c r="DV740" s="14"/>
      <c r="DW740" s="14"/>
      <c r="DX740" s="14"/>
      <c r="DY740" s="14"/>
      <c r="DZ740" s="14"/>
      <c r="EA740" s="14"/>
    </row>
    <row r="741" spans="1:131" x14ac:dyDescent="0.25">
      <c r="A741" s="14" t="s">
        <v>64</v>
      </c>
      <c r="B741" s="14" t="s">
        <v>32</v>
      </c>
      <c r="C741" s="14" t="s">
        <v>63</v>
      </c>
      <c r="D741" s="14" t="s">
        <v>63</v>
      </c>
      <c r="E741" s="14" t="s">
        <v>63</v>
      </c>
      <c r="F741" s="14" t="s">
        <v>63</v>
      </c>
      <c r="G741" s="14" t="s">
        <v>191</v>
      </c>
      <c r="H741" s="1">
        <v>42180</v>
      </c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  <c r="BE741" s="14"/>
      <c r="BF741" s="14"/>
      <c r="BG741" s="14"/>
      <c r="BH741" s="14"/>
      <c r="BI741" s="14"/>
      <c r="BJ741" s="14"/>
      <c r="BK741" s="14"/>
      <c r="BL741" s="14"/>
      <c r="BM741" s="14"/>
      <c r="BN741" s="14"/>
      <c r="BO741" s="14"/>
      <c r="BP741" s="14"/>
      <c r="BQ741" s="14"/>
      <c r="BR741" s="14"/>
      <c r="BS741" s="14"/>
      <c r="BT741" s="14"/>
      <c r="BU741" s="14"/>
      <c r="BV741" s="14"/>
      <c r="BW741" s="14"/>
      <c r="BX741" s="14"/>
      <c r="BY741" s="14"/>
      <c r="BZ741" s="14"/>
      <c r="CA741" s="14"/>
      <c r="CB741" s="14"/>
      <c r="CC741" s="14"/>
      <c r="CD741" s="14"/>
      <c r="CE741" s="14"/>
      <c r="CF741" s="14"/>
      <c r="CG741" s="14"/>
      <c r="CH741" s="14"/>
      <c r="CI741" s="14"/>
      <c r="CJ741" s="14"/>
      <c r="CK741" s="14"/>
      <c r="CL741" s="14"/>
      <c r="CM741" s="14"/>
      <c r="CN741" s="14"/>
      <c r="CO741" s="14"/>
      <c r="CP741" s="14"/>
      <c r="CQ741" s="14"/>
      <c r="CR741" s="14"/>
      <c r="CS741" s="14"/>
      <c r="CT741" s="14"/>
      <c r="CU741" s="14"/>
      <c r="CV741" s="14"/>
      <c r="CW741" s="14"/>
      <c r="CX741" s="14"/>
      <c r="CY741" s="14"/>
      <c r="CZ741" s="14"/>
      <c r="DD741" s="14">
        <v>16</v>
      </c>
      <c r="DE741" s="14">
        <v>19</v>
      </c>
      <c r="DF741" s="27">
        <f t="shared" ca="1" si="12"/>
        <v>0</v>
      </c>
      <c r="DG741" s="14">
        <v>1</v>
      </c>
      <c r="DH741" s="14"/>
      <c r="DI741" s="14"/>
      <c r="DJ741" s="14"/>
      <c r="DK741" s="14"/>
      <c r="DL741" s="14"/>
      <c r="DM741" s="14"/>
      <c r="DN741" s="14"/>
      <c r="DO741" s="14"/>
      <c r="DP741" s="14"/>
      <c r="DQ741" s="14"/>
      <c r="DR741" s="14"/>
      <c r="DS741" s="14"/>
      <c r="DT741" s="14"/>
      <c r="DU741" s="14"/>
      <c r="DV741" s="14"/>
      <c r="DW741" s="14"/>
      <c r="DX741" s="14"/>
      <c r="DY741" s="14"/>
      <c r="DZ741" s="14"/>
      <c r="EA741" s="14"/>
    </row>
    <row r="742" spans="1:131" x14ac:dyDescent="0.25">
      <c r="A742" s="14" t="s">
        <v>64</v>
      </c>
      <c r="B742" s="14" t="s">
        <v>32</v>
      </c>
      <c r="C742" s="14" t="s">
        <v>63</v>
      </c>
      <c r="D742" s="14" t="s">
        <v>63</v>
      </c>
      <c r="E742" s="14" t="s">
        <v>63</v>
      </c>
      <c r="F742" s="14" t="s">
        <v>63</v>
      </c>
      <c r="G742" s="14" t="s">
        <v>191</v>
      </c>
      <c r="H742" s="1">
        <v>42181</v>
      </c>
      <c r="I742" s="14">
        <v>31795.55</v>
      </c>
      <c r="J742" s="14">
        <v>31199.35</v>
      </c>
      <c r="K742" s="14">
        <v>30214.799999999999</v>
      </c>
      <c r="L742" s="14">
        <v>30336.29</v>
      </c>
      <c r="M742" s="14">
        <v>30543.8</v>
      </c>
      <c r="N742" s="14">
        <v>31212.15</v>
      </c>
      <c r="O742" s="14">
        <v>31856.3</v>
      </c>
      <c r="P742" s="14">
        <v>32602.98</v>
      </c>
      <c r="Q742" s="14">
        <v>34228.49</v>
      </c>
      <c r="R742" s="14">
        <v>34676.69</v>
      </c>
      <c r="S742" s="14">
        <v>36308.35</v>
      </c>
      <c r="T742" s="14">
        <v>37024.32</v>
      </c>
      <c r="U742" s="14">
        <v>37515.199999999997</v>
      </c>
      <c r="V742" s="14">
        <v>36070.370000000003</v>
      </c>
      <c r="W742" s="14">
        <v>33416.1</v>
      </c>
      <c r="X742" s="14">
        <v>26554.17</v>
      </c>
      <c r="Y742" s="14">
        <v>25887.9</v>
      </c>
      <c r="Z742" s="14">
        <v>25441.47</v>
      </c>
      <c r="AA742" s="14">
        <v>25397.52</v>
      </c>
      <c r="AB742" s="14">
        <v>29356.45</v>
      </c>
      <c r="AC742" s="14">
        <v>29067.919999999998</v>
      </c>
      <c r="AD742" s="14">
        <v>28987.66</v>
      </c>
      <c r="AE742" s="14">
        <v>27851.040000000001</v>
      </c>
      <c r="AF742" s="14">
        <v>26793.4</v>
      </c>
      <c r="AG742" s="14">
        <v>25820.26</v>
      </c>
      <c r="AH742" s="14">
        <v>31773.22</v>
      </c>
      <c r="AI742" s="14">
        <v>31081.8</v>
      </c>
      <c r="AJ742" s="14">
        <v>30429.33</v>
      </c>
      <c r="AK742" s="14">
        <v>30731.13</v>
      </c>
      <c r="AL742" s="14">
        <v>31072.44</v>
      </c>
      <c r="AM742" s="14">
        <v>31205.040000000001</v>
      </c>
      <c r="AN742" s="14">
        <v>31770.63</v>
      </c>
      <c r="AO742" s="14">
        <v>32747.42</v>
      </c>
      <c r="AP742" s="14">
        <v>33976.82</v>
      </c>
      <c r="AQ742" s="14">
        <v>34076.32</v>
      </c>
      <c r="AR742" s="14">
        <v>35288.400000000001</v>
      </c>
      <c r="AS742" s="14">
        <v>36612.720000000001</v>
      </c>
      <c r="AT742" s="14">
        <v>37180.74</v>
      </c>
      <c r="AU742" s="14">
        <v>36386.53</v>
      </c>
      <c r="AV742" s="14">
        <v>35785.07</v>
      </c>
      <c r="AW742" s="14">
        <v>33345.620000000003</v>
      </c>
      <c r="AX742" s="14">
        <v>32411.200000000001</v>
      </c>
      <c r="AY742" s="14">
        <v>32252</v>
      </c>
      <c r="AZ742" s="14">
        <v>30912.41</v>
      </c>
      <c r="BA742" s="14">
        <v>30583.1</v>
      </c>
      <c r="BB742" s="14">
        <v>29310.46</v>
      </c>
      <c r="BC742" s="14">
        <v>29279.19</v>
      </c>
      <c r="BD742" s="14">
        <v>28098.639999999999</v>
      </c>
      <c r="BE742" s="14">
        <v>27230.82</v>
      </c>
      <c r="BF742" s="14">
        <v>32233.45</v>
      </c>
      <c r="BG742" s="14">
        <v>71.442310000000006</v>
      </c>
      <c r="BH742" s="14">
        <v>69.461539999999999</v>
      </c>
      <c r="BI742" s="14">
        <v>67.913460000000001</v>
      </c>
      <c r="BJ742" s="14">
        <v>66.875</v>
      </c>
      <c r="BK742" s="14">
        <v>66.240390000000005</v>
      </c>
      <c r="BL742" s="14">
        <v>65.394229999999993</v>
      </c>
      <c r="BM742" s="14">
        <v>65.682689999999994</v>
      </c>
      <c r="BN742" s="14">
        <v>67.865390000000005</v>
      </c>
      <c r="BO742" s="14">
        <v>70.740390000000005</v>
      </c>
      <c r="BP742" s="14">
        <v>74.778850000000006</v>
      </c>
      <c r="BQ742" s="14">
        <v>79</v>
      </c>
      <c r="BR742" s="14">
        <v>82.403850000000006</v>
      </c>
      <c r="BS742" s="14">
        <v>84.990390000000005</v>
      </c>
      <c r="BT742" s="14">
        <v>86.942310000000006</v>
      </c>
      <c r="BU742" s="14">
        <v>88.663460000000001</v>
      </c>
      <c r="BV742" s="14">
        <v>88.951920000000001</v>
      </c>
      <c r="BW742" s="14">
        <v>89.076920000000001</v>
      </c>
      <c r="BX742" s="14">
        <v>88.201920000000001</v>
      </c>
      <c r="BY742" s="14">
        <v>85.663460000000001</v>
      </c>
      <c r="BZ742" s="14">
        <v>81.740390000000005</v>
      </c>
      <c r="CA742" s="14">
        <v>78.125</v>
      </c>
      <c r="CB742" s="14">
        <v>74.923079999999999</v>
      </c>
      <c r="CC742" s="14">
        <v>72.701920000000001</v>
      </c>
      <c r="CD742" s="14">
        <v>71.644229999999993</v>
      </c>
      <c r="CE742" s="14">
        <v>132495.4</v>
      </c>
      <c r="CF742" s="14">
        <v>117137.9</v>
      </c>
      <c r="CG742" s="14">
        <v>104858.8</v>
      </c>
      <c r="CH742" s="14">
        <v>97026.02</v>
      </c>
      <c r="CI742" s="14">
        <v>63419.14</v>
      </c>
      <c r="CJ742" s="14">
        <v>38607.160000000003</v>
      </c>
      <c r="CK742" s="14">
        <v>32273.7</v>
      </c>
      <c r="CL742" s="14">
        <v>27130.38</v>
      </c>
      <c r="CM742" s="14">
        <v>46631.35</v>
      </c>
      <c r="CN742" s="14">
        <v>99191.8</v>
      </c>
      <c r="CO742" s="14">
        <v>136642.9</v>
      </c>
      <c r="CP742" s="14">
        <v>187110.3</v>
      </c>
      <c r="CQ742" s="14">
        <v>208265.1</v>
      </c>
      <c r="CR742" s="14">
        <v>220679.4</v>
      </c>
      <c r="CS742" s="14">
        <v>239402.4</v>
      </c>
      <c r="CT742" s="14">
        <v>266459</v>
      </c>
      <c r="CU742" s="14">
        <v>275393.09999999998</v>
      </c>
      <c r="CV742" s="14">
        <v>294510.09999999998</v>
      </c>
      <c r="CW742" s="14">
        <v>277101.5</v>
      </c>
      <c r="CX742" s="14">
        <v>220161.4</v>
      </c>
      <c r="CY742" s="14">
        <v>207510.8</v>
      </c>
      <c r="CZ742" s="14">
        <v>214212.4</v>
      </c>
      <c r="DA742" s="14">
        <v>219279.9</v>
      </c>
      <c r="DB742" s="14">
        <v>231500.6</v>
      </c>
      <c r="DC742" s="14">
        <v>244011.8</v>
      </c>
      <c r="DD742" s="14">
        <v>16</v>
      </c>
      <c r="DE742" s="14">
        <v>19</v>
      </c>
      <c r="DF742" s="27">
        <f t="shared" ca="1" si="12"/>
        <v>7628.2075000000004</v>
      </c>
      <c r="DG742" s="14">
        <v>0</v>
      </c>
      <c r="DH742" s="14"/>
      <c r="DI742" s="14"/>
      <c r="DJ742" s="14"/>
      <c r="DK742" s="14"/>
      <c r="DL742" s="14"/>
      <c r="DM742" s="14"/>
      <c r="DN742" s="14"/>
      <c r="DO742" s="14"/>
      <c r="DP742" s="14"/>
      <c r="DQ742" s="14"/>
      <c r="DR742" s="14"/>
      <c r="DS742" s="14"/>
      <c r="DT742" s="14"/>
      <c r="DU742" s="14"/>
      <c r="DV742" s="14"/>
      <c r="DW742" s="14"/>
      <c r="DX742" s="14"/>
      <c r="DY742" s="14"/>
      <c r="DZ742" s="14"/>
      <c r="EA742" s="14"/>
    </row>
    <row r="743" spans="1:131" x14ac:dyDescent="0.25">
      <c r="A743" s="14" t="s">
        <v>64</v>
      </c>
      <c r="B743" s="14" t="s">
        <v>32</v>
      </c>
      <c r="C743" s="14" t="s">
        <v>63</v>
      </c>
      <c r="D743" s="14" t="s">
        <v>63</v>
      </c>
      <c r="E743" s="14" t="s">
        <v>63</v>
      </c>
      <c r="F743" s="14" t="s">
        <v>63</v>
      </c>
      <c r="G743" s="14" t="s">
        <v>191</v>
      </c>
      <c r="H743" s="1">
        <v>42185</v>
      </c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  <c r="BB743" s="14"/>
      <c r="BC743" s="14"/>
      <c r="BD743" s="14"/>
      <c r="BE743" s="14"/>
      <c r="BF743" s="14"/>
      <c r="BG743" s="14"/>
      <c r="BH743" s="14"/>
      <c r="BI743" s="14"/>
      <c r="BJ743" s="14"/>
      <c r="BK743" s="14"/>
      <c r="BL743" s="14"/>
      <c r="BM743" s="14"/>
      <c r="BN743" s="14"/>
      <c r="BO743" s="14"/>
      <c r="BP743" s="14"/>
      <c r="BQ743" s="14"/>
      <c r="BR743" s="14"/>
      <c r="BS743" s="14"/>
      <c r="BT743" s="14"/>
      <c r="BU743" s="14"/>
      <c r="BV743" s="14"/>
      <c r="BW743" s="14"/>
      <c r="BX743" s="14"/>
      <c r="BY743" s="14"/>
      <c r="BZ743" s="14"/>
      <c r="CA743" s="14"/>
      <c r="CB743" s="14"/>
      <c r="CC743" s="14"/>
      <c r="CD743" s="14"/>
      <c r="CE743" s="14"/>
      <c r="CF743" s="14"/>
      <c r="CG743" s="14"/>
      <c r="CH743" s="14"/>
      <c r="CI743" s="14"/>
      <c r="CJ743" s="14"/>
      <c r="CK743" s="14"/>
      <c r="CL743" s="14"/>
      <c r="CM743" s="14"/>
      <c r="CN743" s="14"/>
      <c r="CO743" s="14"/>
      <c r="CP743" s="14"/>
      <c r="CQ743" s="14"/>
      <c r="CR743" s="14"/>
      <c r="CS743" s="14"/>
      <c r="CT743" s="14"/>
      <c r="CU743" s="14"/>
      <c r="CV743" s="14"/>
      <c r="CW743" s="14"/>
      <c r="CX743" s="14"/>
      <c r="CY743" s="14"/>
      <c r="CZ743" s="14"/>
      <c r="DD743" s="14">
        <v>16</v>
      </c>
      <c r="DE743" s="14">
        <v>19</v>
      </c>
      <c r="DF743" s="27">
        <f t="shared" ca="1" si="12"/>
        <v>0</v>
      </c>
      <c r="DG743" s="14">
        <v>1</v>
      </c>
      <c r="DH743" s="14"/>
      <c r="DI743" s="14"/>
      <c r="DJ743" s="14"/>
      <c r="DK743" s="14"/>
      <c r="DL743" s="14"/>
      <c r="DM743" s="14"/>
      <c r="DN743" s="14"/>
      <c r="DO743" s="14"/>
      <c r="DP743" s="14"/>
      <c r="DQ743" s="14"/>
      <c r="DR743" s="14"/>
      <c r="DS743" s="14"/>
      <c r="DT743" s="14"/>
      <c r="DU743" s="14"/>
      <c r="DV743" s="14"/>
      <c r="DW743" s="14"/>
      <c r="DX743" s="14"/>
      <c r="DY743" s="14"/>
      <c r="DZ743" s="14"/>
      <c r="EA743" s="14"/>
    </row>
    <row r="744" spans="1:131" x14ac:dyDescent="0.25">
      <c r="A744" s="14" t="s">
        <v>64</v>
      </c>
      <c r="B744" s="14" t="s">
        <v>32</v>
      </c>
      <c r="C744" s="14" t="s">
        <v>63</v>
      </c>
      <c r="D744" s="14" t="s">
        <v>63</v>
      </c>
      <c r="E744" s="14" t="s">
        <v>63</v>
      </c>
      <c r="F744" s="14" t="s">
        <v>63</v>
      </c>
      <c r="G744" s="14" t="s">
        <v>191</v>
      </c>
      <c r="H744" s="1">
        <v>42186</v>
      </c>
      <c r="I744" s="14">
        <v>27598.51</v>
      </c>
      <c r="J744" s="14">
        <v>27504.91</v>
      </c>
      <c r="K744" s="14">
        <v>26161.88</v>
      </c>
      <c r="L744" s="14">
        <v>26027.27</v>
      </c>
      <c r="M744" s="14">
        <v>26200.02</v>
      </c>
      <c r="N744" s="14">
        <v>27223.65</v>
      </c>
      <c r="O744" s="14">
        <v>29011.43</v>
      </c>
      <c r="P744" s="14">
        <v>29964.46</v>
      </c>
      <c r="Q744" s="14">
        <v>32109.02</v>
      </c>
      <c r="R744" s="14">
        <v>32877.730000000003</v>
      </c>
      <c r="S744" s="14">
        <v>34591.26</v>
      </c>
      <c r="T744" s="14">
        <v>36166.39</v>
      </c>
      <c r="U744" s="14">
        <v>36539.85</v>
      </c>
      <c r="V744" s="14">
        <v>35793.599999999999</v>
      </c>
      <c r="W744" s="14">
        <v>35219.050000000003</v>
      </c>
      <c r="X744" s="14">
        <v>32451.93</v>
      </c>
      <c r="Y744" s="14">
        <v>32415.77</v>
      </c>
      <c r="Z744" s="14">
        <v>30992.81</v>
      </c>
      <c r="AA744" s="14">
        <v>30064.560000000001</v>
      </c>
      <c r="AB744" s="14">
        <v>31905.67</v>
      </c>
      <c r="AC744" s="14">
        <v>32296.61</v>
      </c>
      <c r="AD744" s="14">
        <v>32507.77</v>
      </c>
      <c r="AE744" s="14">
        <v>30732.400000000001</v>
      </c>
      <c r="AF744" s="14">
        <v>29132.400000000001</v>
      </c>
      <c r="AG744" s="14">
        <v>31481.27</v>
      </c>
      <c r="AH744" s="14">
        <v>27993.47</v>
      </c>
      <c r="AI744" s="14">
        <v>27779.88</v>
      </c>
      <c r="AJ744" s="14">
        <v>26648.36</v>
      </c>
      <c r="AK744" s="14">
        <v>26655.59</v>
      </c>
      <c r="AL744" s="14">
        <v>26883.49</v>
      </c>
      <c r="AM744" s="14">
        <v>27326.91</v>
      </c>
      <c r="AN744" s="14">
        <v>28846.55</v>
      </c>
      <c r="AO744" s="14">
        <v>30008.99</v>
      </c>
      <c r="AP744" s="14">
        <v>31955.93</v>
      </c>
      <c r="AQ744" s="14">
        <v>32375.01</v>
      </c>
      <c r="AR744" s="14">
        <v>33724.660000000003</v>
      </c>
      <c r="AS744" s="14">
        <v>35874.83</v>
      </c>
      <c r="AT744" s="14">
        <v>35889.97</v>
      </c>
      <c r="AU744" s="14">
        <v>36127.379999999997</v>
      </c>
      <c r="AV744" s="14">
        <v>37862.61</v>
      </c>
      <c r="AW744" s="14">
        <v>39775.81</v>
      </c>
      <c r="AX744" s="14">
        <v>39435.589999999997</v>
      </c>
      <c r="AY744" s="14">
        <v>37934.230000000003</v>
      </c>
      <c r="AZ744" s="14">
        <v>35952.480000000003</v>
      </c>
      <c r="BA744" s="14">
        <v>33414.730000000003</v>
      </c>
      <c r="BB744" s="14">
        <v>32873.629999999997</v>
      </c>
      <c r="BC744" s="14">
        <v>33011.160000000003</v>
      </c>
      <c r="BD744" s="14">
        <v>31137.74</v>
      </c>
      <c r="BE744" s="14">
        <v>29969.63</v>
      </c>
      <c r="BF744" s="14">
        <v>38341.39</v>
      </c>
      <c r="BG744" s="14">
        <v>74.981480000000005</v>
      </c>
      <c r="BH744" s="14">
        <v>73.75</v>
      </c>
      <c r="BI744" s="14">
        <v>72.175929999999994</v>
      </c>
      <c r="BJ744" s="14">
        <v>70.518519999999995</v>
      </c>
      <c r="BK744" s="14">
        <v>69.925929999999994</v>
      </c>
      <c r="BL744" s="14">
        <v>68.648150000000001</v>
      </c>
      <c r="BM744" s="14">
        <v>68.657409999999999</v>
      </c>
      <c r="BN744" s="14">
        <v>70.203699999999998</v>
      </c>
      <c r="BO744" s="14">
        <v>74.037040000000005</v>
      </c>
      <c r="BP744" s="14">
        <v>78.370369999999994</v>
      </c>
      <c r="BQ744" s="14">
        <v>82.222219999999993</v>
      </c>
      <c r="BR744" s="14">
        <v>84.638890000000004</v>
      </c>
      <c r="BS744" s="14">
        <v>86.157409999999999</v>
      </c>
      <c r="BT744" s="14">
        <v>87.518519999999995</v>
      </c>
      <c r="BU744" s="14">
        <v>88.064809999999994</v>
      </c>
      <c r="BV744" s="14">
        <v>88.583340000000007</v>
      </c>
      <c r="BW744" s="14">
        <v>87.759259999999998</v>
      </c>
      <c r="BX744" s="14">
        <v>87.351849999999999</v>
      </c>
      <c r="BY744" s="14">
        <v>85.518519999999995</v>
      </c>
      <c r="BZ744" s="14">
        <v>83.879630000000006</v>
      </c>
      <c r="CA744" s="14">
        <v>81.361109999999996</v>
      </c>
      <c r="CB744" s="14">
        <v>79.314809999999994</v>
      </c>
      <c r="CC744" s="14">
        <v>76.453699999999998</v>
      </c>
      <c r="CD744" s="14">
        <v>74.240740000000002</v>
      </c>
      <c r="CE744" s="14">
        <v>164445.4</v>
      </c>
      <c r="CF744" s="14">
        <v>143789.6</v>
      </c>
      <c r="CG744" s="14">
        <v>126377.2</v>
      </c>
      <c r="CH744" s="14">
        <v>116331.2</v>
      </c>
      <c r="CI744" s="14">
        <v>78092.320000000007</v>
      </c>
      <c r="CJ744" s="14">
        <v>48190.21</v>
      </c>
      <c r="CK744" s="14">
        <v>40745.440000000002</v>
      </c>
      <c r="CL744" s="14">
        <v>34396.99</v>
      </c>
      <c r="CM744" s="14">
        <v>49111.35</v>
      </c>
      <c r="CN744" s="14">
        <v>112711.1</v>
      </c>
      <c r="CO744" s="14">
        <v>153625.60000000001</v>
      </c>
      <c r="CP744" s="14">
        <v>216879.3</v>
      </c>
      <c r="CQ744" s="14">
        <v>258311.8</v>
      </c>
      <c r="CR744" s="14">
        <v>287762.40000000002</v>
      </c>
      <c r="CS744" s="14">
        <v>303163.09999999998</v>
      </c>
      <c r="CT744" s="14">
        <v>326294.09999999998</v>
      </c>
      <c r="CU744" s="14">
        <v>331680.3</v>
      </c>
      <c r="CV744" s="14">
        <v>346187.9</v>
      </c>
      <c r="CW744" s="14">
        <v>323545.59999999998</v>
      </c>
      <c r="CX744" s="14">
        <v>265400</v>
      </c>
      <c r="CY744" s="14">
        <v>256022.7</v>
      </c>
      <c r="CZ744" s="14">
        <v>277131.8</v>
      </c>
      <c r="DA744" s="14">
        <v>286578.8</v>
      </c>
      <c r="DB744" s="14">
        <v>298798.40000000002</v>
      </c>
      <c r="DC744" s="14">
        <v>287369.09999999998</v>
      </c>
      <c r="DD744" s="14">
        <v>16</v>
      </c>
      <c r="DE744" s="14">
        <v>19</v>
      </c>
      <c r="DF744" s="27">
        <f t="shared" ca="1" si="12"/>
        <v>7270.7924999999996</v>
      </c>
      <c r="DG744" s="14">
        <v>0</v>
      </c>
      <c r="DH744" s="14"/>
      <c r="DI744" s="14"/>
      <c r="DJ744" s="14"/>
      <c r="DK744" s="14"/>
      <c r="DL744" s="14"/>
      <c r="DM744" s="14"/>
      <c r="DN744" s="14"/>
      <c r="DO744" s="14"/>
      <c r="DP744" s="14"/>
      <c r="DQ744" s="14"/>
      <c r="DR744" s="14"/>
      <c r="DS744" s="14"/>
      <c r="DT744" s="14"/>
      <c r="DU744" s="14"/>
      <c r="DV744" s="14"/>
      <c r="DW744" s="14"/>
      <c r="DX744" s="14"/>
      <c r="DY744" s="14"/>
      <c r="DZ744" s="14"/>
      <c r="EA744" s="14"/>
    </row>
    <row r="745" spans="1:131" x14ac:dyDescent="0.25">
      <c r="A745" s="14" t="s">
        <v>64</v>
      </c>
      <c r="B745" s="14" t="s">
        <v>32</v>
      </c>
      <c r="C745" s="14" t="s">
        <v>63</v>
      </c>
      <c r="D745" s="14" t="s">
        <v>63</v>
      </c>
      <c r="E745" s="14" t="s">
        <v>63</v>
      </c>
      <c r="F745" s="14" t="s">
        <v>63</v>
      </c>
      <c r="G745" s="14" t="s">
        <v>191</v>
      </c>
      <c r="H745" s="1">
        <v>42201</v>
      </c>
      <c r="I745" s="14">
        <v>18997.560000000001</v>
      </c>
      <c r="J745" s="14">
        <v>18843.82</v>
      </c>
      <c r="K745" s="14">
        <v>18396.04</v>
      </c>
      <c r="L745" s="14">
        <v>18920.759999999998</v>
      </c>
      <c r="M745" s="14">
        <v>18476.66</v>
      </c>
      <c r="N745" s="14">
        <v>18902.900000000001</v>
      </c>
      <c r="O745" s="14">
        <v>18998.11</v>
      </c>
      <c r="P745" s="14">
        <v>21528.14</v>
      </c>
      <c r="Q745" s="14">
        <v>21743.34</v>
      </c>
      <c r="R745" s="14">
        <v>21947.99</v>
      </c>
      <c r="S745" s="14">
        <v>23611.88</v>
      </c>
      <c r="T745" s="14">
        <v>23414.03</v>
      </c>
      <c r="U745" s="14">
        <v>23871.37</v>
      </c>
      <c r="V745" s="14">
        <v>24396.69</v>
      </c>
      <c r="W745" s="14">
        <v>21650.67</v>
      </c>
      <c r="X745" s="14">
        <v>20122.419999999998</v>
      </c>
      <c r="Y745" s="14">
        <v>15664.17</v>
      </c>
      <c r="Z745" s="14">
        <v>15244.26</v>
      </c>
      <c r="AA745" s="14">
        <v>15143.54</v>
      </c>
      <c r="AB745" s="14">
        <v>16673.05</v>
      </c>
      <c r="AC745" s="14">
        <v>17958.59</v>
      </c>
      <c r="AD745" s="14">
        <v>17378.8</v>
      </c>
      <c r="AE745" s="14">
        <v>16618.98</v>
      </c>
      <c r="AF745" s="14">
        <v>15947.05</v>
      </c>
      <c r="AG745" s="14">
        <v>15350.65</v>
      </c>
      <c r="AH745" s="14">
        <v>18653.52</v>
      </c>
      <c r="AI745" s="14">
        <v>18682.11</v>
      </c>
      <c r="AJ745" s="14">
        <v>18484.3</v>
      </c>
      <c r="AK745" s="14">
        <v>18669.86</v>
      </c>
      <c r="AL745" s="14">
        <v>18640.689999999999</v>
      </c>
      <c r="AM745" s="14">
        <v>19345.849999999999</v>
      </c>
      <c r="AN745" s="14">
        <v>19813.830000000002</v>
      </c>
      <c r="AO745" s="14">
        <v>20782.71</v>
      </c>
      <c r="AP745" s="14">
        <v>21291.87</v>
      </c>
      <c r="AQ745" s="14">
        <v>21720.28</v>
      </c>
      <c r="AR745" s="14">
        <v>22156.29</v>
      </c>
      <c r="AS745" s="14">
        <v>22903.439999999999</v>
      </c>
      <c r="AT745" s="14">
        <v>22608.95</v>
      </c>
      <c r="AU745" s="14">
        <v>22965.02</v>
      </c>
      <c r="AV745" s="14">
        <v>22768.46</v>
      </c>
      <c r="AW745" s="14">
        <v>22712.14</v>
      </c>
      <c r="AX745" s="14">
        <v>22205.05</v>
      </c>
      <c r="AY745" s="14">
        <v>21975.62</v>
      </c>
      <c r="AZ745" s="14">
        <v>20869.09</v>
      </c>
      <c r="BA745" s="14">
        <v>19877.099999999999</v>
      </c>
      <c r="BB745" s="14">
        <v>19825.89</v>
      </c>
      <c r="BC745" s="14">
        <v>19773.97</v>
      </c>
      <c r="BD745" s="14">
        <v>19234.98</v>
      </c>
      <c r="BE745" s="14">
        <v>18666.580000000002</v>
      </c>
      <c r="BF745" s="14">
        <v>21689.47</v>
      </c>
      <c r="BG745" s="14">
        <v>65</v>
      </c>
      <c r="BH745" s="14">
        <v>64.071430000000007</v>
      </c>
      <c r="BI745" s="14">
        <v>63.214289999999998</v>
      </c>
      <c r="BJ745" s="14">
        <v>62.017859999999999</v>
      </c>
      <c r="BK745" s="14">
        <v>61.375</v>
      </c>
      <c r="BL745" s="14">
        <v>61.267859999999999</v>
      </c>
      <c r="BM745" s="14">
        <v>61.267859999999999</v>
      </c>
      <c r="BN745" s="14">
        <v>62.625</v>
      </c>
      <c r="BO745" s="14">
        <v>65.392859999999999</v>
      </c>
      <c r="BP745" s="14">
        <v>68.678569999999993</v>
      </c>
      <c r="BQ745" s="14">
        <v>72.964290000000005</v>
      </c>
      <c r="BR745" s="14">
        <v>75.821430000000007</v>
      </c>
      <c r="BS745" s="14">
        <v>77.053569999999993</v>
      </c>
      <c r="BT745" s="14">
        <v>78.875</v>
      </c>
      <c r="BU745" s="14">
        <v>79.982140000000001</v>
      </c>
      <c r="BV745" s="14">
        <v>79.946430000000007</v>
      </c>
      <c r="BW745" s="14">
        <v>79.089290000000005</v>
      </c>
      <c r="BX745" s="14">
        <v>77.696430000000007</v>
      </c>
      <c r="BY745" s="14">
        <v>76.196430000000007</v>
      </c>
      <c r="BZ745" s="14">
        <v>73.25</v>
      </c>
      <c r="CA745" s="14">
        <v>70.303569999999993</v>
      </c>
      <c r="CB745" s="14">
        <v>68.714290000000005</v>
      </c>
      <c r="CC745" s="14">
        <v>67.5</v>
      </c>
      <c r="CD745" s="14">
        <v>66.571430000000007</v>
      </c>
      <c r="CE745" s="14">
        <v>713458.4</v>
      </c>
      <c r="CF745" s="14">
        <v>687047.5</v>
      </c>
      <c r="CG745" s="14">
        <v>648659.30000000005</v>
      </c>
      <c r="CH745" s="14">
        <v>627592.80000000005</v>
      </c>
      <c r="CI745" s="14">
        <v>394104.7</v>
      </c>
      <c r="CJ745" s="14">
        <v>229264.8</v>
      </c>
      <c r="CK745" s="14">
        <v>204597.1</v>
      </c>
      <c r="CL745" s="14">
        <v>155657</v>
      </c>
      <c r="CM745" s="14">
        <v>228880.8</v>
      </c>
      <c r="CN745" s="14">
        <v>649967.9</v>
      </c>
      <c r="CO745" s="14">
        <v>845619.9</v>
      </c>
      <c r="CP745" s="14">
        <v>1176778</v>
      </c>
      <c r="CQ745" s="14">
        <v>1382313</v>
      </c>
      <c r="CR745" s="14">
        <v>1450129</v>
      </c>
      <c r="CS745" s="14">
        <v>1580306</v>
      </c>
      <c r="CT745" s="14">
        <v>1702014</v>
      </c>
      <c r="CU745" s="14">
        <v>1702173</v>
      </c>
      <c r="CV745" s="14">
        <v>1848662</v>
      </c>
      <c r="CW745" s="14">
        <v>1623684</v>
      </c>
      <c r="CX745" s="14">
        <v>1166546</v>
      </c>
      <c r="CY745" s="14">
        <v>1121185</v>
      </c>
      <c r="CZ745" s="14">
        <v>1166344</v>
      </c>
      <c r="DA745" s="14">
        <v>1180837</v>
      </c>
      <c r="DB745" s="14">
        <v>1293998</v>
      </c>
      <c r="DC745" s="14">
        <v>1567028</v>
      </c>
      <c r="DD745" s="14">
        <v>17</v>
      </c>
      <c r="DE745" s="14">
        <v>19</v>
      </c>
      <c r="DF745" s="27">
        <f t="shared" ca="1" si="12"/>
        <v>6946.9466666666658</v>
      </c>
      <c r="DG745" s="14">
        <v>0</v>
      </c>
      <c r="DH745" s="14"/>
      <c r="DI745" s="14"/>
      <c r="DJ745" s="14"/>
      <c r="DK745" s="14"/>
      <c r="DL745" s="14"/>
      <c r="DM745" s="14"/>
      <c r="DN745" s="14"/>
      <c r="DO745" s="14"/>
      <c r="DP745" s="14"/>
      <c r="DQ745" s="14"/>
      <c r="DR745" s="14"/>
      <c r="DS745" s="14"/>
      <c r="DT745" s="14"/>
      <c r="DU745" s="14"/>
      <c r="DV745" s="14"/>
      <c r="DW745" s="14"/>
      <c r="DX745" s="14"/>
      <c r="DY745" s="14"/>
      <c r="DZ745" s="14"/>
      <c r="EA745" s="14"/>
    </row>
    <row r="746" spans="1:131" x14ac:dyDescent="0.25">
      <c r="A746" s="14" t="s">
        <v>64</v>
      </c>
      <c r="B746" s="14" t="s">
        <v>32</v>
      </c>
      <c r="C746" s="14" t="s">
        <v>63</v>
      </c>
      <c r="D746" s="14" t="s">
        <v>63</v>
      </c>
      <c r="E746" s="14" t="s">
        <v>63</v>
      </c>
      <c r="F746" s="14" t="s">
        <v>63</v>
      </c>
      <c r="G746" s="14" t="s">
        <v>191</v>
      </c>
      <c r="H746" s="1">
        <v>42213</v>
      </c>
      <c r="I746" s="14">
        <v>31436.53</v>
      </c>
      <c r="J746" s="14">
        <v>30663.79</v>
      </c>
      <c r="K746" s="14">
        <v>30016.71</v>
      </c>
      <c r="L746" s="14">
        <v>29502.99</v>
      </c>
      <c r="M746" s="14">
        <v>29641.83</v>
      </c>
      <c r="N746" s="14">
        <v>31899.23</v>
      </c>
      <c r="O746" s="14">
        <v>32880.42</v>
      </c>
      <c r="P746" s="14">
        <v>32837.31</v>
      </c>
      <c r="Q746" s="14">
        <v>34385.760000000002</v>
      </c>
      <c r="R746" s="14">
        <v>36766.44</v>
      </c>
      <c r="S746" s="14">
        <v>38569.86</v>
      </c>
      <c r="T746" s="14">
        <v>39200.050000000003</v>
      </c>
      <c r="U746" s="14">
        <v>38501.83</v>
      </c>
      <c r="V746" s="14">
        <v>38267.019999999997</v>
      </c>
      <c r="W746" s="14">
        <v>35892.230000000003</v>
      </c>
      <c r="X746" s="14">
        <v>32171.41</v>
      </c>
      <c r="Y746" s="14">
        <v>32477.5</v>
      </c>
      <c r="Z746" s="14">
        <v>31627</v>
      </c>
      <c r="AA746" s="14">
        <v>31542.82</v>
      </c>
      <c r="AB746" s="14">
        <v>34308.620000000003</v>
      </c>
      <c r="AC746" s="14">
        <v>33708.78</v>
      </c>
      <c r="AD746" s="14">
        <v>33467.33</v>
      </c>
      <c r="AE746" s="14">
        <v>32798.629999999997</v>
      </c>
      <c r="AF746" s="14">
        <v>30965.96</v>
      </c>
      <c r="AG746" s="14">
        <v>31954.68</v>
      </c>
      <c r="AH746" s="14">
        <v>31584.3</v>
      </c>
      <c r="AI746" s="14">
        <v>30596.46</v>
      </c>
      <c r="AJ746" s="14">
        <v>30241.45</v>
      </c>
      <c r="AK746" s="14">
        <v>30022.62</v>
      </c>
      <c r="AL746" s="14">
        <v>30364.13</v>
      </c>
      <c r="AM746" s="14">
        <v>31993.77</v>
      </c>
      <c r="AN746" s="14">
        <v>32843.03</v>
      </c>
      <c r="AO746" s="14">
        <v>32997.279999999999</v>
      </c>
      <c r="AP746" s="14">
        <v>34187.040000000001</v>
      </c>
      <c r="AQ746" s="14">
        <v>36120.68</v>
      </c>
      <c r="AR746" s="14">
        <v>37313.11</v>
      </c>
      <c r="AS746" s="14">
        <v>38616.32</v>
      </c>
      <c r="AT746" s="14">
        <v>37824.79</v>
      </c>
      <c r="AU746" s="14">
        <v>38536.410000000003</v>
      </c>
      <c r="AV746" s="14">
        <v>38104.449999999997</v>
      </c>
      <c r="AW746" s="14">
        <v>38969.46</v>
      </c>
      <c r="AX746" s="14">
        <v>38937.919999999998</v>
      </c>
      <c r="AY746" s="14">
        <v>37719.61</v>
      </c>
      <c r="AZ746" s="14">
        <v>36427.93</v>
      </c>
      <c r="BA746" s="14">
        <v>34964.629999999997</v>
      </c>
      <c r="BB746" s="14">
        <v>33512.339999999997</v>
      </c>
      <c r="BC746" s="14">
        <v>33264.68</v>
      </c>
      <c r="BD746" s="14">
        <v>32731.45</v>
      </c>
      <c r="BE746" s="14">
        <v>31155.56</v>
      </c>
      <c r="BF746" s="14">
        <v>38024.07</v>
      </c>
      <c r="BG746" s="14">
        <v>69.129630000000006</v>
      </c>
      <c r="BH746" s="14">
        <v>67.981480000000005</v>
      </c>
      <c r="BI746" s="14">
        <v>66.074070000000006</v>
      </c>
      <c r="BJ746" s="14">
        <v>65.287040000000005</v>
      </c>
      <c r="BK746" s="14">
        <v>64</v>
      </c>
      <c r="BL746" s="14">
        <v>63.19444</v>
      </c>
      <c r="BM746" s="14">
        <v>63.296300000000002</v>
      </c>
      <c r="BN746" s="14">
        <v>66.453699999999998</v>
      </c>
      <c r="BO746" s="14">
        <v>70.527780000000007</v>
      </c>
      <c r="BP746" s="14">
        <v>75.611109999999996</v>
      </c>
      <c r="BQ746" s="14">
        <v>80.240740000000002</v>
      </c>
      <c r="BR746" s="14">
        <v>84.287040000000005</v>
      </c>
      <c r="BS746" s="14">
        <v>87.111109999999996</v>
      </c>
      <c r="BT746" s="14">
        <v>89.407409999999999</v>
      </c>
      <c r="BU746" s="14">
        <v>91.157409999999999</v>
      </c>
      <c r="BV746" s="14">
        <v>91.722219999999993</v>
      </c>
      <c r="BW746" s="14">
        <v>91.777780000000007</v>
      </c>
      <c r="BX746" s="14">
        <v>91.074070000000006</v>
      </c>
      <c r="BY746" s="14">
        <v>89.324070000000006</v>
      </c>
      <c r="BZ746" s="14">
        <v>86.046300000000002</v>
      </c>
      <c r="CA746" s="14">
        <v>81.685190000000006</v>
      </c>
      <c r="CB746" s="14">
        <v>77.972219999999993</v>
      </c>
      <c r="CC746" s="14">
        <v>75.425929999999994</v>
      </c>
      <c r="CD746" s="14">
        <v>73.740740000000002</v>
      </c>
      <c r="CE746" s="14">
        <v>136476.20000000001</v>
      </c>
      <c r="CF746" s="14">
        <v>120242.8</v>
      </c>
      <c r="CG746" s="14">
        <v>107697.9</v>
      </c>
      <c r="CH746" s="14">
        <v>99378.3</v>
      </c>
      <c r="CI746" s="14">
        <v>64942.51</v>
      </c>
      <c r="CJ746" s="14">
        <v>39545.449999999997</v>
      </c>
      <c r="CK746" s="14">
        <v>33030.769999999997</v>
      </c>
      <c r="CL746" s="14">
        <v>27982.46</v>
      </c>
      <c r="CM746" s="14">
        <v>40765.82</v>
      </c>
      <c r="CN746" s="14">
        <v>93906.41</v>
      </c>
      <c r="CO746" s="14">
        <v>128961.9</v>
      </c>
      <c r="CP746" s="14">
        <v>180270</v>
      </c>
      <c r="CQ746" s="14">
        <v>207825.7</v>
      </c>
      <c r="CR746" s="14">
        <v>223531.3</v>
      </c>
      <c r="CS746" s="14">
        <v>242488.8</v>
      </c>
      <c r="CT746" s="14">
        <v>268237.5</v>
      </c>
      <c r="CU746" s="14">
        <v>273961.2</v>
      </c>
      <c r="CV746" s="14">
        <v>289632.40000000002</v>
      </c>
      <c r="CW746" s="14">
        <v>273017</v>
      </c>
      <c r="CX746" s="14">
        <v>223157.3</v>
      </c>
      <c r="CY746" s="14">
        <v>212445.9</v>
      </c>
      <c r="CZ746" s="14">
        <v>220450.8</v>
      </c>
      <c r="DA746" s="14">
        <v>226090.3</v>
      </c>
      <c r="DB746" s="14">
        <v>238957.8</v>
      </c>
      <c r="DC746" s="14">
        <v>241159.1</v>
      </c>
      <c r="DD746" s="14">
        <v>16</v>
      </c>
      <c r="DE746" s="14">
        <v>19</v>
      </c>
      <c r="DF746" s="27">
        <f t="shared" ca="1" si="12"/>
        <v>6478.177499999998</v>
      </c>
      <c r="DG746" s="14">
        <v>0</v>
      </c>
      <c r="DH746" s="14"/>
      <c r="DI746" s="14"/>
      <c r="DJ746" s="14"/>
      <c r="DK746" s="14"/>
      <c r="DL746" s="14"/>
      <c r="DM746" s="14"/>
      <c r="DN746" s="14"/>
      <c r="DO746" s="14"/>
      <c r="DP746" s="14"/>
      <c r="DQ746" s="14"/>
      <c r="DR746" s="14"/>
      <c r="DS746" s="14"/>
      <c r="DT746" s="14"/>
      <c r="DU746" s="14"/>
      <c r="DV746" s="14"/>
      <c r="DW746" s="14"/>
      <c r="DX746" s="14"/>
      <c r="DY746" s="14"/>
      <c r="DZ746" s="14"/>
      <c r="EA746" s="14"/>
    </row>
    <row r="747" spans="1:131" x14ac:dyDescent="0.25">
      <c r="A747" s="14" t="s">
        <v>64</v>
      </c>
      <c r="B747" s="14" t="s">
        <v>32</v>
      </c>
      <c r="C747" s="14" t="s">
        <v>63</v>
      </c>
      <c r="D747" s="14" t="s">
        <v>63</v>
      </c>
      <c r="E747" s="14" t="s">
        <v>63</v>
      </c>
      <c r="F747" s="14" t="s">
        <v>63</v>
      </c>
      <c r="G747" s="14" t="s">
        <v>191</v>
      </c>
      <c r="H747" s="1">
        <v>42214</v>
      </c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  <c r="BB747" s="14"/>
      <c r="BC747" s="14"/>
      <c r="BD747" s="14"/>
      <c r="BE747" s="14"/>
      <c r="BF747" s="14"/>
      <c r="BG747" s="14"/>
      <c r="BH747" s="14"/>
      <c r="BI747" s="14"/>
      <c r="BJ747" s="14"/>
      <c r="BK747" s="14"/>
      <c r="BL747" s="14"/>
      <c r="BM747" s="14"/>
      <c r="BN747" s="14"/>
      <c r="BO747" s="14"/>
      <c r="BP747" s="14"/>
      <c r="BQ747" s="14"/>
      <c r="BR747" s="14"/>
      <c r="BS747" s="14"/>
      <c r="BT747" s="14"/>
      <c r="BU747" s="14"/>
      <c r="BV747" s="14"/>
      <c r="BW747" s="14"/>
      <c r="BX747" s="14"/>
      <c r="BY747" s="14"/>
      <c r="BZ747" s="14"/>
      <c r="CA747" s="14"/>
      <c r="CB747" s="14"/>
      <c r="CC747" s="14"/>
      <c r="CD747" s="14"/>
      <c r="CE747" s="14"/>
      <c r="CF747" s="14"/>
      <c r="CG747" s="14"/>
      <c r="CH747" s="14"/>
      <c r="CI747" s="14"/>
      <c r="CJ747" s="14"/>
      <c r="CK747" s="14"/>
      <c r="CL747" s="14"/>
      <c r="CM747" s="14"/>
      <c r="CN747" s="14"/>
      <c r="CO747" s="14"/>
      <c r="CP747" s="14"/>
      <c r="CQ747" s="14"/>
      <c r="CR747" s="14"/>
      <c r="CS747" s="14"/>
      <c r="CT747" s="14"/>
      <c r="CU747" s="14"/>
      <c r="CV747" s="14"/>
      <c r="CW747" s="14"/>
      <c r="CX747" s="14"/>
      <c r="CY747" s="14"/>
      <c r="CZ747" s="14"/>
      <c r="DD747" s="14">
        <v>16</v>
      </c>
      <c r="DE747" s="14">
        <v>19</v>
      </c>
      <c r="DF747" s="27">
        <f t="shared" ca="1" si="12"/>
        <v>0</v>
      </c>
      <c r="DG747" s="14">
        <v>1</v>
      </c>
      <c r="DH747" s="14"/>
      <c r="DI747" s="14"/>
      <c r="DJ747" s="14"/>
      <c r="DK747" s="14"/>
      <c r="DL747" s="14"/>
      <c r="DM747" s="14"/>
      <c r="DN747" s="14"/>
      <c r="DO747" s="14"/>
      <c r="DP747" s="14"/>
      <c r="DQ747" s="14"/>
      <c r="DR747" s="14"/>
      <c r="DS747" s="14"/>
      <c r="DT747" s="14"/>
      <c r="DU747" s="14"/>
      <c r="DV747" s="14"/>
      <c r="DW747" s="14"/>
      <c r="DX747" s="14"/>
      <c r="DY747" s="14"/>
      <c r="DZ747" s="14"/>
      <c r="EA747" s="14"/>
    </row>
    <row r="748" spans="1:131" x14ac:dyDescent="0.25">
      <c r="A748" s="14" t="s">
        <v>64</v>
      </c>
      <c r="B748" s="14" t="s">
        <v>32</v>
      </c>
      <c r="C748" s="14" t="s">
        <v>63</v>
      </c>
      <c r="D748" s="14" t="s">
        <v>63</v>
      </c>
      <c r="E748" s="14" t="s">
        <v>63</v>
      </c>
      <c r="F748" s="14" t="s">
        <v>63</v>
      </c>
      <c r="G748" s="14" t="s">
        <v>191</v>
      </c>
      <c r="H748" s="1">
        <v>42215</v>
      </c>
      <c r="I748" s="14">
        <v>32391.5</v>
      </c>
      <c r="J748" s="14">
        <v>31987.9</v>
      </c>
      <c r="K748" s="14">
        <v>31051.88</v>
      </c>
      <c r="L748" s="14">
        <v>30860.01</v>
      </c>
      <c r="M748" s="14">
        <v>30960.95</v>
      </c>
      <c r="N748" s="14">
        <v>32429.27</v>
      </c>
      <c r="O748" s="14">
        <v>33500.080000000002</v>
      </c>
      <c r="P748" s="14">
        <v>34574.71</v>
      </c>
      <c r="Q748" s="14">
        <v>35721.96</v>
      </c>
      <c r="R748" s="14">
        <v>37928.76</v>
      </c>
      <c r="S748" s="14">
        <v>39733.57</v>
      </c>
      <c r="T748" s="14">
        <v>40841.42</v>
      </c>
      <c r="U748" s="14">
        <v>40651.19</v>
      </c>
      <c r="V748" s="14">
        <v>40784.03</v>
      </c>
      <c r="W748" s="14">
        <v>39075.54</v>
      </c>
      <c r="X748" s="14">
        <v>36507.629999999997</v>
      </c>
      <c r="Y748" s="14">
        <v>35175.07</v>
      </c>
      <c r="Z748" s="14">
        <v>35146.400000000001</v>
      </c>
      <c r="AA748" s="14">
        <v>35347.01</v>
      </c>
      <c r="AB748" s="14">
        <v>37216.949999999997</v>
      </c>
      <c r="AC748" s="14">
        <v>37633.879999999997</v>
      </c>
      <c r="AD748" s="14">
        <v>36906.26</v>
      </c>
      <c r="AE748" s="14">
        <v>35988.550000000003</v>
      </c>
      <c r="AF748" s="14">
        <v>32820.54</v>
      </c>
      <c r="AG748" s="14">
        <v>35544.03</v>
      </c>
      <c r="AH748" s="14">
        <v>32368.09</v>
      </c>
      <c r="AI748" s="14">
        <v>31827.45</v>
      </c>
      <c r="AJ748" s="14">
        <v>31243.19</v>
      </c>
      <c r="AK748" s="14">
        <v>31270.22</v>
      </c>
      <c r="AL748" s="14">
        <v>31593.63</v>
      </c>
      <c r="AM748" s="14">
        <v>32523.79</v>
      </c>
      <c r="AN748" s="14">
        <v>33341.589999999997</v>
      </c>
      <c r="AO748" s="14">
        <v>34702.730000000003</v>
      </c>
      <c r="AP748" s="14">
        <v>35588.300000000003</v>
      </c>
      <c r="AQ748" s="14">
        <v>37455.120000000003</v>
      </c>
      <c r="AR748" s="14">
        <v>38504.720000000001</v>
      </c>
      <c r="AS748" s="14">
        <v>40398.89</v>
      </c>
      <c r="AT748" s="14">
        <v>40197.300000000003</v>
      </c>
      <c r="AU748" s="14">
        <v>41069.339999999997</v>
      </c>
      <c r="AV748" s="14">
        <v>41416.75</v>
      </c>
      <c r="AW748" s="14">
        <v>43580.54</v>
      </c>
      <c r="AX748" s="14">
        <v>41954.82</v>
      </c>
      <c r="AY748" s="14">
        <v>41826.639999999999</v>
      </c>
      <c r="AZ748" s="14">
        <v>40854.910000000003</v>
      </c>
      <c r="BA748" s="14">
        <v>38395.589999999997</v>
      </c>
      <c r="BB748" s="14">
        <v>37758.839999999997</v>
      </c>
      <c r="BC748" s="14">
        <v>37113.129999999997</v>
      </c>
      <c r="BD748" s="14">
        <v>36172.32</v>
      </c>
      <c r="BE748" s="14">
        <v>33195.43</v>
      </c>
      <c r="BF748" s="14">
        <v>42111.96</v>
      </c>
      <c r="BG748" s="14">
        <v>71.872730000000004</v>
      </c>
      <c r="BH748" s="14">
        <v>70.827269999999999</v>
      </c>
      <c r="BI748" s="14">
        <v>69.900000000000006</v>
      </c>
      <c r="BJ748" s="14">
        <v>68.5</v>
      </c>
      <c r="BK748" s="14">
        <v>67.636359999999996</v>
      </c>
      <c r="BL748" s="14">
        <v>66.927269999999993</v>
      </c>
      <c r="BM748" s="14">
        <v>66.527280000000005</v>
      </c>
      <c r="BN748" s="14">
        <v>67.709090000000003</v>
      </c>
      <c r="BO748" s="14">
        <v>69.690910000000002</v>
      </c>
      <c r="BP748" s="14">
        <v>72.781809999999993</v>
      </c>
      <c r="BQ748" s="14">
        <v>76.781809999999993</v>
      </c>
      <c r="BR748" s="14">
        <v>80.772729999999996</v>
      </c>
      <c r="BS748" s="14">
        <v>84.290909999999997</v>
      </c>
      <c r="BT748" s="14">
        <v>87.236369999999994</v>
      </c>
      <c r="BU748" s="14">
        <v>88.809089999999998</v>
      </c>
      <c r="BV748" s="14">
        <v>89.736369999999994</v>
      </c>
      <c r="BW748" s="14">
        <v>89.445459999999997</v>
      </c>
      <c r="BX748" s="14">
        <v>88.445459999999997</v>
      </c>
      <c r="BY748" s="14">
        <v>86.427269999999993</v>
      </c>
      <c r="BZ748" s="14">
        <v>82.84545</v>
      </c>
      <c r="CA748" s="14">
        <v>79.418180000000007</v>
      </c>
      <c r="CB748" s="14">
        <v>77.536360000000002</v>
      </c>
      <c r="CC748" s="14">
        <v>75.645449999999997</v>
      </c>
      <c r="CD748" s="14">
        <v>74.390910000000005</v>
      </c>
      <c r="CE748" s="14">
        <v>144847.4</v>
      </c>
      <c r="CF748" s="14">
        <v>127754.4</v>
      </c>
      <c r="CG748" s="14">
        <v>114053.6</v>
      </c>
      <c r="CH748" s="14">
        <v>104775.4</v>
      </c>
      <c r="CI748" s="14">
        <v>68684.740000000005</v>
      </c>
      <c r="CJ748" s="14">
        <v>41345.800000000003</v>
      </c>
      <c r="CK748" s="14">
        <v>34586.57</v>
      </c>
      <c r="CL748" s="14">
        <v>29465.1</v>
      </c>
      <c r="CM748" s="14">
        <v>42885.04</v>
      </c>
      <c r="CN748" s="14">
        <v>96909.75</v>
      </c>
      <c r="CO748" s="14">
        <v>135936.9</v>
      </c>
      <c r="CP748" s="14">
        <v>191483.6</v>
      </c>
      <c r="CQ748" s="14">
        <v>219621.3</v>
      </c>
      <c r="CR748" s="14">
        <v>237616.4</v>
      </c>
      <c r="CS748" s="14">
        <v>256409</v>
      </c>
      <c r="CT748" s="14">
        <v>285085.59999999998</v>
      </c>
      <c r="CU748" s="14">
        <v>289321.59999999998</v>
      </c>
      <c r="CV748" s="14">
        <v>304182.3</v>
      </c>
      <c r="CW748" s="14">
        <v>286087.3</v>
      </c>
      <c r="CX748" s="14">
        <v>237142.39999999999</v>
      </c>
      <c r="CY748" s="14">
        <v>224656.2</v>
      </c>
      <c r="CZ748" s="14">
        <v>234448.2</v>
      </c>
      <c r="DA748" s="14">
        <v>240802.5</v>
      </c>
      <c r="DB748" s="14">
        <v>252047.3</v>
      </c>
      <c r="DC748" s="14">
        <v>254222.2</v>
      </c>
      <c r="DD748" s="14">
        <v>16</v>
      </c>
      <c r="DE748" s="14">
        <v>19</v>
      </c>
      <c r="DF748" s="27">
        <f t="shared" ca="1" si="12"/>
        <v>6650.6599999999962</v>
      </c>
      <c r="DG748" s="14">
        <v>0</v>
      </c>
      <c r="DH748" s="14"/>
      <c r="DI748" s="14"/>
      <c r="DJ748" s="14"/>
      <c r="DK748" s="14"/>
      <c r="DL748" s="14"/>
      <c r="DM748" s="14"/>
      <c r="DN748" s="14"/>
      <c r="DO748" s="14"/>
      <c r="DP748" s="14"/>
      <c r="DQ748" s="14"/>
      <c r="DR748" s="14"/>
      <c r="DS748" s="14"/>
      <c r="DT748" s="14"/>
      <c r="DU748" s="14"/>
      <c r="DV748" s="14"/>
      <c r="DW748" s="14"/>
      <c r="DX748" s="14"/>
      <c r="DY748" s="14"/>
      <c r="DZ748" s="14"/>
      <c r="EA748" s="14"/>
    </row>
    <row r="749" spans="1:131" x14ac:dyDescent="0.25">
      <c r="A749" s="14" t="s">
        <v>64</v>
      </c>
      <c r="B749" s="14" t="s">
        <v>32</v>
      </c>
      <c r="C749" s="14" t="s">
        <v>63</v>
      </c>
      <c r="D749" s="14" t="s">
        <v>63</v>
      </c>
      <c r="E749" s="14" t="s">
        <v>63</v>
      </c>
      <c r="F749" s="14" t="s">
        <v>63</v>
      </c>
      <c r="G749" s="14" t="s">
        <v>191</v>
      </c>
      <c r="H749" s="1">
        <v>42233</v>
      </c>
      <c r="I749" s="14">
        <v>48274.34</v>
      </c>
      <c r="J749" s="14">
        <v>48423.06</v>
      </c>
      <c r="K749" s="14">
        <v>48143.82</v>
      </c>
      <c r="L749" s="14">
        <v>48312.61</v>
      </c>
      <c r="M749" s="14">
        <v>48001.78</v>
      </c>
      <c r="N749" s="14">
        <v>49919.31</v>
      </c>
      <c r="O749" s="14">
        <v>50784.7</v>
      </c>
      <c r="P749" s="14">
        <v>53154.79</v>
      </c>
      <c r="Q749" s="14">
        <v>57830.65</v>
      </c>
      <c r="R749" s="14">
        <v>60048.99</v>
      </c>
      <c r="S749" s="14">
        <v>62188.67</v>
      </c>
      <c r="T749" s="14">
        <v>63042.59</v>
      </c>
      <c r="U749" s="14">
        <v>65792.649999999994</v>
      </c>
      <c r="V749" s="14">
        <v>63019.46</v>
      </c>
      <c r="W749" s="14">
        <v>55525.61</v>
      </c>
      <c r="X749" s="14">
        <v>52343.89</v>
      </c>
      <c r="Y749" s="14">
        <v>50869.47</v>
      </c>
      <c r="Z749" s="14">
        <v>49728.72</v>
      </c>
      <c r="AA749" s="14">
        <v>49340.35</v>
      </c>
      <c r="AB749" s="14">
        <v>54029.19</v>
      </c>
      <c r="AC749" s="14">
        <v>57332.35</v>
      </c>
      <c r="AD749" s="14">
        <v>57482.11</v>
      </c>
      <c r="AE749" s="14">
        <v>57159.040000000001</v>
      </c>
      <c r="AF749" s="14">
        <v>55544.53</v>
      </c>
      <c r="AG749" s="14">
        <v>50570.61</v>
      </c>
      <c r="AH749" s="14">
        <v>48319.05</v>
      </c>
      <c r="AI749" s="14">
        <v>48338.2</v>
      </c>
      <c r="AJ749" s="14">
        <v>48261.8</v>
      </c>
      <c r="AK749" s="14">
        <v>48665.43</v>
      </c>
      <c r="AL749" s="14">
        <v>48497.85</v>
      </c>
      <c r="AM749" s="14">
        <v>50198.36</v>
      </c>
      <c r="AN749" s="14">
        <v>50783.29</v>
      </c>
      <c r="AO749" s="14">
        <v>53147.35</v>
      </c>
      <c r="AP749" s="14">
        <v>57700.6</v>
      </c>
      <c r="AQ749" s="14">
        <v>59551.85</v>
      </c>
      <c r="AR749" s="14">
        <v>61244.06</v>
      </c>
      <c r="AS749" s="14">
        <v>62250.9</v>
      </c>
      <c r="AT749" s="14">
        <v>64777.75</v>
      </c>
      <c r="AU749" s="14">
        <v>64803</v>
      </c>
      <c r="AV749" s="14">
        <v>64744.42</v>
      </c>
      <c r="AW749" s="14">
        <v>68527.98</v>
      </c>
      <c r="AX749" s="14">
        <v>66807.039999999994</v>
      </c>
      <c r="AY749" s="14">
        <v>65745.09</v>
      </c>
      <c r="AZ749" s="14">
        <v>64191.55</v>
      </c>
      <c r="BA749" s="14">
        <v>59663.65</v>
      </c>
      <c r="BB749" s="14">
        <v>58892.36</v>
      </c>
      <c r="BC749" s="14">
        <v>58230.11</v>
      </c>
      <c r="BD749" s="14">
        <v>57706.17</v>
      </c>
      <c r="BE749" s="14">
        <v>56403.61</v>
      </c>
      <c r="BF749" s="14">
        <v>66311.88</v>
      </c>
      <c r="BG749" s="14">
        <v>73.093220000000002</v>
      </c>
      <c r="BH749" s="14">
        <v>71.101690000000005</v>
      </c>
      <c r="BI749" s="14">
        <v>69.601690000000005</v>
      </c>
      <c r="BJ749" s="14">
        <v>68.338980000000006</v>
      </c>
      <c r="BK749" s="14">
        <v>67.491519999999994</v>
      </c>
      <c r="BL749" s="14">
        <v>66.372879999999995</v>
      </c>
      <c r="BM749" s="14">
        <v>65.58475</v>
      </c>
      <c r="BN749" s="14">
        <v>68.177959999999999</v>
      </c>
      <c r="BO749" s="14">
        <v>72.186440000000005</v>
      </c>
      <c r="BP749" s="14">
        <v>76.525419999999997</v>
      </c>
      <c r="BQ749" s="14">
        <v>81.186440000000005</v>
      </c>
      <c r="BR749" s="14">
        <v>84.889830000000003</v>
      </c>
      <c r="BS749" s="14">
        <v>87.550849999999997</v>
      </c>
      <c r="BT749" s="14">
        <v>89.855930000000001</v>
      </c>
      <c r="BU749" s="14">
        <v>91.779660000000007</v>
      </c>
      <c r="BV749" s="14">
        <v>92.389830000000003</v>
      </c>
      <c r="BW749" s="14">
        <v>92.093220000000002</v>
      </c>
      <c r="BX749" s="14">
        <v>91.330510000000004</v>
      </c>
      <c r="BY749" s="14">
        <v>88.788139999999999</v>
      </c>
      <c r="BZ749" s="14">
        <v>84.279660000000007</v>
      </c>
      <c r="CA749" s="14">
        <v>79.652540000000002</v>
      </c>
      <c r="CB749" s="14">
        <v>76.533900000000003</v>
      </c>
      <c r="CC749" s="14">
        <v>73.762709999999998</v>
      </c>
      <c r="CD749" s="14">
        <v>72.025419999999997</v>
      </c>
      <c r="CE749" s="14">
        <v>230034.5</v>
      </c>
      <c r="CF749" s="14">
        <v>199565.3</v>
      </c>
      <c r="CG749" s="14">
        <v>178632.2</v>
      </c>
      <c r="CH749" s="14">
        <v>164455.29999999999</v>
      </c>
      <c r="CI749" s="14">
        <v>117417.8</v>
      </c>
      <c r="CJ749" s="14">
        <v>71297.16</v>
      </c>
      <c r="CK749" s="14">
        <v>52933.63</v>
      </c>
      <c r="CL749" s="14">
        <v>47062.02</v>
      </c>
      <c r="CM749" s="14">
        <v>77545.91</v>
      </c>
      <c r="CN749" s="14">
        <v>149344.9</v>
      </c>
      <c r="CO749" s="14">
        <v>244725</v>
      </c>
      <c r="CP749" s="14">
        <v>321274.7</v>
      </c>
      <c r="CQ749" s="14">
        <v>356383.5</v>
      </c>
      <c r="CR749" s="14">
        <v>379229.3</v>
      </c>
      <c r="CS749" s="14">
        <v>392631.8</v>
      </c>
      <c r="CT749" s="14">
        <v>408440</v>
      </c>
      <c r="CU749" s="14">
        <v>388773.8</v>
      </c>
      <c r="CV749" s="14">
        <v>407890</v>
      </c>
      <c r="CW749" s="14">
        <v>390346</v>
      </c>
      <c r="CX749" s="14">
        <v>378643.4</v>
      </c>
      <c r="CY749" s="14">
        <v>376280</v>
      </c>
      <c r="CZ749" s="14">
        <v>367014.1</v>
      </c>
      <c r="DA749" s="14">
        <v>363711.3</v>
      </c>
      <c r="DB749" s="14">
        <v>380980.9</v>
      </c>
      <c r="DC749" s="14">
        <v>342819.8</v>
      </c>
      <c r="DD749" s="14">
        <v>16</v>
      </c>
      <c r="DE749" s="14">
        <v>19</v>
      </c>
      <c r="DF749" s="27">
        <f t="shared" ca="1" si="12"/>
        <v>15885.525000000001</v>
      </c>
      <c r="DG749" s="14">
        <v>0</v>
      </c>
      <c r="DH749" s="14"/>
      <c r="DI749" s="14"/>
      <c r="DJ749" s="14"/>
      <c r="DK749" s="14"/>
      <c r="DL749" s="14"/>
      <c r="DM749" s="14"/>
      <c r="DN749" s="14"/>
      <c r="DO749" s="14"/>
      <c r="DP749" s="14"/>
      <c r="DQ749" s="14"/>
      <c r="DR749" s="14"/>
      <c r="DS749" s="14"/>
      <c r="DT749" s="14"/>
      <c r="DU749" s="14"/>
      <c r="DV749" s="14"/>
      <c r="DW749" s="14"/>
      <c r="DX749" s="14"/>
      <c r="DY749" s="14"/>
      <c r="DZ749" s="14"/>
      <c r="EA749" s="14"/>
    </row>
    <row r="750" spans="1:131" x14ac:dyDescent="0.25">
      <c r="A750" s="14" t="s">
        <v>64</v>
      </c>
      <c r="B750" s="14" t="s">
        <v>32</v>
      </c>
      <c r="C750" s="14" t="s">
        <v>63</v>
      </c>
      <c r="D750" s="14" t="s">
        <v>63</v>
      </c>
      <c r="E750" s="14" t="s">
        <v>63</v>
      </c>
      <c r="F750" s="14" t="s">
        <v>63</v>
      </c>
      <c r="G750" s="14" t="s">
        <v>191</v>
      </c>
      <c r="H750" s="1">
        <v>42234</v>
      </c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  <c r="BB750" s="14"/>
      <c r="BC750" s="14"/>
      <c r="BD750" s="14"/>
      <c r="BE750" s="14"/>
      <c r="BF750" s="14"/>
      <c r="BG750" s="14"/>
      <c r="BH750" s="14"/>
      <c r="BI750" s="14"/>
      <c r="BJ750" s="14"/>
      <c r="BK750" s="14"/>
      <c r="BL750" s="14"/>
      <c r="BM750" s="14"/>
      <c r="BN750" s="14"/>
      <c r="BO750" s="14"/>
      <c r="BP750" s="14"/>
      <c r="BQ750" s="14"/>
      <c r="BR750" s="14"/>
      <c r="BS750" s="14"/>
      <c r="BT750" s="14"/>
      <c r="BU750" s="14"/>
      <c r="BV750" s="14"/>
      <c r="BW750" s="14"/>
      <c r="BX750" s="14"/>
      <c r="BY750" s="14"/>
      <c r="BZ750" s="14"/>
      <c r="CA750" s="14"/>
      <c r="CB750" s="14"/>
      <c r="CC750" s="14"/>
      <c r="CD750" s="14"/>
      <c r="CE750" s="14"/>
      <c r="CF750" s="14"/>
      <c r="CG750" s="14"/>
      <c r="CH750" s="14"/>
      <c r="CI750" s="14"/>
      <c r="CJ750" s="14"/>
      <c r="CK750" s="14"/>
      <c r="CL750" s="14"/>
      <c r="CM750" s="14"/>
      <c r="CN750" s="14"/>
      <c r="CO750" s="14"/>
      <c r="CP750" s="14"/>
      <c r="CQ750" s="14"/>
      <c r="CR750" s="14"/>
      <c r="CS750" s="14"/>
      <c r="CT750" s="14"/>
      <c r="CU750" s="14"/>
      <c r="CV750" s="14"/>
      <c r="CW750" s="14"/>
      <c r="CX750" s="14"/>
      <c r="CY750" s="14"/>
      <c r="CZ750" s="14"/>
      <c r="DD750" s="14">
        <v>16</v>
      </c>
      <c r="DE750" s="14">
        <v>19</v>
      </c>
      <c r="DF750" s="27">
        <f t="shared" ca="1" si="12"/>
        <v>0</v>
      </c>
      <c r="DG750" s="14">
        <v>1</v>
      </c>
      <c r="DH750" s="14"/>
      <c r="DI750" s="14"/>
      <c r="DJ750" s="14"/>
      <c r="DK750" s="14"/>
      <c r="DL750" s="14"/>
      <c r="DM750" s="14"/>
      <c r="DN750" s="14"/>
      <c r="DO750" s="14"/>
      <c r="DP750" s="14"/>
      <c r="DQ750" s="14"/>
      <c r="DR750" s="14"/>
      <c r="DS750" s="14"/>
      <c r="DT750" s="14"/>
      <c r="DU750" s="14"/>
      <c r="DV750" s="14"/>
      <c r="DW750" s="14"/>
      <c r="DX750" s="14"/>
      <c r="DY750" s="14"/>
      <c r="DZ750" s="14"/>
      <c r="EA750" s="14"/>
    </row>
    <row r="751" spans="1:131" x14ac:dyDescent="0.25">
      <c r="A751" s="14" t="s">
        <v>64</v>
      </c>
      <c r="B751" s="14" t="s">
        <v>32</v>
      </c>
      <c r="C751" s="14" t="s">
        <v>63</v>
      </c>
      <c r="D751" s="14" t="s">
        <v>63</v>
      </c>
      <c r="E751" s="14" t="s">
        <v>63</v>
      </c>
      <c r="F751" s="14" t="s">
        <v>63</v>
      </c>
      <c r="G751" s="14" t="s">
        <v>191</v>
      </c>
      <c r="H751" s="1">
        <v>42242</v>
      </c>
      <c r="I751" s="14">
        <v>37608.68</v>
      </c>
      <c r="J751" s="14">
        <v>37976.199999999997</v>
      </c>
      <c r="K751" s="14">
        <v>37327.089999999997</v>
      </c>
      <c r="L751" s="14">
        <v>37500.35</v>
      </c>
      <c r="M751" s="14">
        <v>37256.76</v>
      </c>
      <c r="N751" s="14">
        <v>38572</v>
      </c>
      <c r="O751" s="14">
        <v>40306.01</v>
      </c>
      <c r="P751" s="14">
        <v>40603.839999999997</v>
      </c>
      <c r="Q751" s="14">
        <v>41318.019999999997</v>
      </c>
      <c r="R751" s="14">
        <v>44111.92</v>
      </c>
      <c r="S751" s="14">
        <v>44845.54</v>
      </c>
      <c r="T751" s="14">
        <v>45850.69</v>
      </c>
      <c r="U751" s="14">
        <v>44767.8</v>
      </c>
      <c r="V751" s="14">
        <v>44109.83</v>
      </c>
      <c r="W751" s="14">
        <v>38022.58</v>
      </c>
      <c r="X751" s="14">
        <v>31294</v>
      </c>
      <c r="Y751" s="14">
        <v>30833.3</v>
      </c>
      <c r="Z751" s="14">
        <v>31041.08</v>
      </c>
      <c r="AA751" s="14">
        <v>31485.63</v>
      </c>
      <c r="AB751" s="14">
        <v>38105.9</v>
      </c>
      <c r="AC751" s="14">
        <v>42124.02</v>
      </c>
      <c r="AD751" s="14">
        <v>42559.54</v>
      </c>
      <c r="AE751" s="14">
        <v>41276.74</v>
      </c>
      <c r="AF751" s="14">
        <v>36854.800000000003</v>
      </c>
      <c r="AG751" s="14">
        <v>31163.5</v>
      </c>
      <c r="AH751" s="14">
        <v>37239.22</v>
      </c>
      <c r="AI751" s="14">
        <v>37441.31</v>
      </c>
      <c r="AJ751" s="14">
        <v>37201.68</v>
      </c>
      <c r="AK751" s="14">
        <v>37751.65</v>
      </c>
      <c r="AL751" s="14">
        <v>37711.4</v>
      </c>
      <c r="AM751" s="14">
        <v>38834.089999999997</v>
      </c>
      <c r="AN751" s="14">
        <v>40426.21</v>
      </c>
      <c r="AO751" s="14">
        <v>40679.769999999997</v>
      </c>
      <c r="AP751" s="14">
        <v>41206.1</v>
      </c>
      <c r="AQ751" s="14">
        <v>43618.31</v>
      </c>
      <c r="AR751" s="14">
        <v>43555.35</v>
      </c>
      <c r="AS751" s="14">
        <v>44999.81</v>
      </c>
      <c r="AT751" s="14">
        <v>43837.61</v>
      </c>
      <c r="AU751" s="14">
        <v>45793.14</v>
      </c>
      <c r="AV751" s="14">
        <v>46676.58</v>
      </c>
      <c r="AW751" s="14">
        <v>45043.69</v>
      </c>
      <c r="AX751" s="14">
        <v>44454.19</v>
      </c>
      <c r="AY751" s="14">
        <v>44459.37</v>
      </c>
      <c r="AZ751" s="14">
        <v>43616.41</v>
      </c>
      <c r="BA751" s="14">
        <v>42885.36</v>
      </c>
      <c r="BB751" s="14">
        <v>42836.46</v>
      </c>
      <c r="BC751" s="14">
        <v>42175.95</v>
      </c>
      <c r="BD751" s="14">
        <v>40836</v>
      </c>
      <c r="BE751" s="14">
        <v>36629.4</v>
      </c>
      <c r="BF751" s="14">
        <v>44370.05</v>
      </c>
      <c r="BG751" s="14">
        <v>71.083340000000007</v>
      </c>
      <c r="BH751" s="14">
        <v>69.322909999999993</v>
      </c>
      <c r="BI751" s="14">
        <v>67.28125</v>
      </c>
      <c r="BJ751" s="14">
        <v>66.385409999999993</v>
      </c>
      <c r="BK751" s="14">
        <v>65.46875</v>
      </c>
      <c r="BL751" s="14">
        <v>65.083340000000007</v>
      </c>
      <c r="BM751" s="14">
        <v>65.010409999999993</v>
      </c>
      <c r="BN751" s="14">
        <v>66.791659999999993</v>
      </c>
      <c r="BO751" s="14">
        <v>70.635409999999993</v>
      </c>
      <c r="BP751" s="14">
        <v>73.989590000000007</v>
      </c>
      <c r="BQ751" s="14">
        <v>78.302090000000007</v>
      </c>
      <c r="BR751" s="14">
        <v>82.958340000000007</v>
      </c>
      <c r="BS751" s="14">
        <v>87.15625</v>
      </c>
      <c r="BT751" s="14">
        <v>90.520840000000007</v>
      </c>
      <c r="BU751" s="14">
        <v>92.96875</v>
      </c>
      <c r="BV751" s="14">
        <v>94.125</v>
      </c>
      <c r="BW751" s="14">
        <v>93.958340000000007</v>
      </c>
      <c r="BX751" s="14">
        <v>93.270840000000007</v>
      </c>
      <c r="BY751" s="14">
        <v>89.989590000000007</v>
      </c>
      <c r="BZ751" s="14">
        <v>85.8125</v>
      </c>
      <c r="CA751" s="14">
        <v>82.09375</v>
      </c>
      <c r="CB751" s="14">
        <v>79.447909999999993</v>
      </c>
      <c r="CC751" s="14">
        <v>76.989590000000007</v>
      </c>
      <c r="CD751" s="14">
        <v>75.09375</v>
      </c>
      <c r="CE751" s="14">
        <v>168268.6</v>
      </c>
      <c r="CF751" s="14">
        <v>150646.39999999999</v>
      </c>
      <c r="CG751" s="14">
        <v>130295.1</v>
      </c>
      <c r="CH751" s="14">
        <v>121377.5</v>
      </c>
      <c r="CI751" s="14">
        <v>93840.58</v>
      </c>
      <c r="CJ751" s="14">
        <v>60887.97</v>
      </c>
      <c r="CK751" s="14">
        <v>45249.24</v>
      </c>
      <c r="CL751" s="14">
        <v>40379.14</v>
      </c>
      <c r="CM751" s="14">
        <v>66489.34</v>
      </c>
      <c r="CN751" s="14">
        <v>120072.4</v>
      </c>
      <c r="CO751" s="14">
        <v>163832.4</v>
      </c>
      <c r="CP751" s="14">
        <v>218864.5</v>
      </c>
      <c r="CQ751" s="14">
        <v>246704.8</v>
      </c>
      <c r="CR751" s="14">
        <v>274336.8</v>
      </c>
      <c r="CS751" s="14">
        <v>288815.40000000002</v>
      </c>
      <c r="CT751" s="14">
        <v>285527</v>
      </c>
      <c r="CU751" s="14">
        <v>287845.59999999998</v>
      </c>
      <c r="CV751" s="14">
        <v>300024.5</v>
      </c>
      <c r="CW751" s="14">
        <v>288593.5</v>
      </c>
      <c r="CX751" s="14">
        <v>252202.8</v>
      </c>
      <c r="CY751" s="14">
        <v>242060</v>
      </c>
      <c r="CZ751" s="14">
        <v>251584.5</v>
      </c>
      <c r="DA751" s="14">
        <v>257695</v>
      </c>
      <c r="DB751" s="14">
        <v>265756</v>
      </c>
      <c r="DC751" s="14">
        <v>247377.8</v>
      </c>
      <c r="DD751" s="14">
        <v>16</v>
      </c>
      <c r="DE751" s="14">
        <v>19</v>
      </c>
      <c r="DF751" s="27">
        <f t="shared" ca="1" si="12"/>
        <v>13994.955000000002</v>
      </c>
      <c r="DG751" s="14">
        <v>0</v>
      </c>
      <c r="DH751" s="14"/>
      <c r="DI751" s="14"/>
      <c r="DJ751" s="14"/>
      <c r="DK751" s="14"/>
      <c r="DL751" s="14"/>
      <c r="DM751" s="14"/>
      <c r="DN751" s="14"/>
      <c r="DO751" s="14"/>
      <c r="DP751" s="14"/>
      <c r="DQ751" s="14"/>
      <c r="DR751" s="14"/>
      <c r="DS751" s="14"/>
      <c r="DT751" s="14"/>
      <c r="DU751" s="14"/>
      <c r="DV751" s="14"/>
      <c r="DW751" s="14"/>
      <c r="DX751" s="14"/>
      <c r="DY751" s="14"/>
      <c r="DZ751" s="14"/>
      <c r="EA751" s="14"/>
    </row>
    <row r="752" spans="1:131" x14ac:dyDescent="0.25">
      <c r="A752" s="14" t="s">
        <v>64</v>
      </c>
      <c r="B752" s="14" t="s">
        <v>32</v>
      </c>
      <c r="C752" s="14" t="s">
        <v>63</v>
      </c>
      <c r="D752" s="14" t="s">
        <v>63</v>
      </c>
      <c r="E752" s="14" t="s">
        <v>63</v>
      </c>
      <c r="F752" s="14" t="s">
        <v>63</v>
      </c>
      <c r="G752" s="14" t="s">
        <v>191</v>
      </c>
      <c r="H752" s="1">
        <v>42243</v>
      </c>
      <c r="I752" s="14">
        <v>54821.27</v>
      </c>
      <c r="J752" s="14">
        <v>55973.02</v>
      </c>
      <c r="K752" s="14">
        <v>55864.25</v>
      </c>
      <c r="L752" s="14">
        <v>55257.66</v>
      </c>
      <c r="M752" s="14">
        <v>54888.88</v>
      </c>
      <c r="N752" s="14">
        <v>56338.19</v>
      </c>
      <c r="O752" s="14">
        <v>58370.42</v>
      </c>
      <c r="P752" s="14">
        <v>58760.92</v>
      </c>
      <c r="Q752" s="14">
        <v>60200.12</v>
      </c>
      <c r="R752" s="14">
        <v>60342.99</v>
      </c>
      <c r="S752" s="14">
        <v>62330.59</v>
      </c>
      <c r="T752" s="14">
        <v>63125.66</v>
      </c>
      <c r="U752" s="14">
        <v>65837.89</v>
      </c>
      <c r="V752" s="14">
        <v>65425.39</v>
      </c>
      <c r="W752" s="14">
        <v>57695.86</v>
      </c>
      <c r="X752" s="14">
        <v>48999.37</v>
      </c>
      <c r="Y752" s="14">
        <v>47747.199999999997</v>
      </c>
      <c r="Z752" s="14">
        <v>48038.46</v>
      </c>
      <c r="AA752" s="14">
        <v>49346.01</v>
      </c>
      <c r="AB752" s="14">
        <v>56408.04</v>
      </c>
      <c r="AC752" s="14">
        <v>59981.35</v>
      </c>
      <c r="AD752" s="14">
        <v>59117.279999999999</v>
      </c>
      <c r="AE752" s="14">
        <v>56839.79</v>
      </c>
      <c r="AF752" s="14">
        <v>56261.37</v>
      </c>
      <c r="AG752" s="14">
        <v>48532.76</v>
      </c>
      <c r="AH752" s="14">
        <v>54770.63</v>
      </c>
      <c r="AI752" s="14">
        <v>55686.07</v>
      </c>
      <c r="AJ752" s="14">
        <v>55813.88</v>
      </c>
      <c r="AK752" s="14">
        <v>55552.44</v>
      </c>
      <c r="AL752" s="14">
        <v>55462.69</v>
      </c>
      <c r="AM752" s="14">
        <v>56632.26</v>
      </c>
      <c r="AN752" s="14">
        <v>58501.85</v>
      </c>
      <c r="AO752" s="14">
        <v>58792.19</v>
      </c>
      <c r="AP752" s="14">
        <v>59998.239999999998</v>
      </c>
      <c r="AQ752" s="14">
        <v>59790.04</v>
      </c>
      <c r="AR752" s="14">
        <v>61138.19</v>
      </c>
      <c r="AS752" s="14">
        <v>62160.38</v>
      </c>
      <c r="AT752" s="14">
        <v>64589.49</v>
      </c>
      <c r="AU752" s="14">
        <v>67089.320000000007</v>
      </c>
      <c r="AV752" s="14">
        <v>66994.55</v>
      </c>
      <c r="AW752" s="14">
        <v>65711.67</v>
      </c>
      <c r="AX752" s="14">
        <v>64223.05</v>
      </c>
      <c r="AY752" s="14">
        <v>64215.59</v>
      </c>
      <c r="AZ752" s="14">
        <v>64051.02</v>
      </c>
      <c r="BA752" s="14">
        <v>61754.36</v>
      </c>
      <c r="BB752" s="14">
        <v>60963.8</v>
      </c>
      <c r="BC752" s="14">
        <v>59211.12</v>
      </c>
      <c r="BD752" s="14">
        <v>56763.34</v>
      </c>
      <c r="BE752" s="14">
        <v>56580.58</v>
      </c>
      <c r="BF752" s="14">
        <v>64541.86</v>
      </c>
      <c r="BG752" s="14">
        <v>71.081969999999998</v>
      </c>
      <c r="BH752" s="14">
        <v>69.614750000000001</v>
      </c>
      <c r="BI752" s="14">
        <v>68.926230000000004</v>
      </c>
      <c r="BJ752" s="14">
        <v>67.557379999999995</v>
      </c>
      <c r="BK752" s="14">
        <v>65.778689999999997</v>
      </c>
      <c r="BL752" s="14">
        <v>64.975409999999997</v>
      </c>
      <c r="BM752" s="14">
        <v>65.024590000000003</v>
      </c>
      <c r="BN752" s="14">
        <v>68.106560000000002</v>
      </c>
      <c r="BO752" s="14">
        <v>72.852459999999994</v>
      </c>
      <c r="BP752" s="14">
        <v>77.778689999999997</v>
      </c>
      <c r="BQ752" s="14">
        <v>82.139340000000004</v>
      </c>
      <c r="BR752" s="14">
        <v>86.770489999999995</v>
      </c>
      <c r="BS752" s="14">
        <v>90.78689</v>
      </c>
      <c r="BT752" s="14">
        <v>92.393439999999998</v>
      </c>
      <c r="BU752" s="14">
        <v>93.729510000000005</v>
      </c>
      <c r="BV752" s="14">
        <v>94.704920000000001</v>
      </c>
      <c r="BW752" s="14">
        <v>94.688519999999997</v>
      </c>
      <c r="BX752" s="14">
        <v>93.188519999999997</v>
      </c>
      <c r="BY752" s="14">
        <v>89.991810000000001</v>
      </c>
      <c r="BZ752" s="14">
        <v>85.770489999999995</v>
      </c>
      <c r="CA752" s="14">
        <v>82.557379999999995</v>
      </c>
      <c r="CB752" s="14">
        <v>79.836070000000007</v>
      </c>
      <c r="CC752" s="14">
        <v>77.122950000000003</v>
      </c>
      <c r="CD752" s="14">
        <v>74.557379999999995</v>
      </c>
      <c r="CE752" s="14">
        <v>200288.4</v>
      </c>
      <c r="CF752" s="14">
        <v>182625.5</v>
      </c>
      <c r="CG752" s="14">
        <v>165110.39999999999</v>
      </c>
      <c r="CH752" s="14">
        <v>154081.1</v>
      </c>
      <c r="CI752" s="14">
        <v>110492.3</v>
      </c>
      <c r="CJ752" s="14">
        <v>67309.55</v>
      </c>
      <c r="CK752" s="14">
        <v>50012.25</v>
      </c>
      <c r="CL752" s="14">
        <v>44222.19</v>
      </c>
      <c r="CM752" s="14">
        <v>72888.160000000003</v>
      </c>
      <c r="CN752" s="14">
        <v>145635</v>
      </c>
      <c r="CO752" s="14">
        <v>235546.4</v>
      </c>
      <c r="CP752" s="14">
        <v>308323</v>
      </c>
      <c r="CQ752" s="14">
        <v>342357.9</v>
      </c>
      <c r="CR752" s="14">
        <v>360275</v>
      </c>
      <c r="CS752" s="14">
        <v>371923.3</v>
      </c>
      <c r="CT752" s="14">
        <v>385622.1</v>
      </c>
      <c r="CU752" s="14">
        <v>366317.7</v>
      </c>
      <c r="CV752" s="14">
        <v>385009.5</v>
      </c>
      <c r="CW752" s="14">
        <v>359120.2</v>
      </c>
      <c r="CX752" s="14">
        <v>336523.7</v>
      </c>
      <c r="CY752" s="14">
        <v>338411.5</v>
      </c>
      <c r="CZ752" s="14">
        <v>333123.40000000002</v>
      </c>
      <c r="DA752" s="14">
        <v>336644.5</v>
      </c>
      <c r="DB752" s="14">
        <v>376219</v>
      </c>
      <c r="DC752" s="14">
        <v>319403.40000000002</v>
      </c>
      <c r="DD752" s="14">
        <v>16</v>
      </c>
      <c r="DE752" s="14">
        <v>19</v>
      </c>
      <c r="DF752" s="27">
        <f t="shared" ca="1" si="12"/>
        <v>16753.455000000002</v>
      </c>
      <c r="DG752" s="14">
        <v>0</v>
      </c>
      <c r="DH752" s="14"/>
      <c r="DI752" s="14"/>
      <c r="DJ752" s="14"/>
      <c r="DK752" s="14"/>
      <c r="DL752" s="14"/>
      <c r="DM752" s="14"/>
      <c r="DN752" s="14"/>
      <c r="DO752" s="14"/>
      <c r="DP752" s="14"/>
      <c r="DQ752" s="14"/>
      <c r="DR752" s="14"/>
      <c r="DS752" s="14"/>
      <c r="DT752" s="14"/>
      <c r="DU752" s="14"/>
      <c r="DV752" s="14"/>
      <c r="DW752" s="14"/>
      <c r="DX752" s="14"/>
      <c r="DY752" s="14"/>
      <c r="DZ752" s="14"/>
      <c r="EA752" s="14"/>
    </row>
    <row r="753" spans="1:131" x14ac:dyDescent="0.25">
      <c r="A753" s="14" t="s">
        <v>64</v>
      </c>
      <c r="B753" s="14" t="s">
        <v>32</v>
      </c>
      <c r="C753" s="14" t="s">
        <v>63</v>
      </c>
      <c r="D753" s="14" t="s">
        <v>63</v>
      </c>
      <c r="E753" s="14" t="s">
        <v>63</v>
      </c>
      <c r="F753" s="14" t="s">
        <v>63</v>
      </c>
      <c r="G753" s="14" t="s">
        <v>191</v>
      </c>
      <c r="H753" s="1">
        <v>42256</v>
      </c>
      <c r="I753" s="14">
        <v>53135.41</v>
      </c>
      <c r="J753" s="14">
        <v>53301.66</v>
      </c>
      <c r="K753" s="14">
        <v>53580.18</v>
      </c>
      <c r="L753" s="14">
        <v>51918.15</v>
      </c>
      <c r="M753" s="14">
        <v>50490.65</v>
      </c>
      <c r="N753" s="14">
        <v>52402.07</v>
      </c>
      <c r="O753" s="14">
        <v>54689.33</v>
      </c>
      <c r="P753" s="14">
        <v>55687.62</v>
      </c>
      <c r="Q753" s="14">
        <v>58033.34</v>
      </c>
      <c r="R753" s="14">
        <v>59115.1</v>
      </c>
      <c r="S753" s="14">
        <v>58928.01</v>
      </c>
      <c r="T753" s="14">
        <v>60952.59</v>
      </c>
      <c r="U753" s="14">
        <v>62960.08</v>
      </c>
      <c r="V753" s="14">
        <v>62206.79</v>
      </c>
      <c r="W753" s="14">
        <v>56558.14</v>
      </c>
      <c r="X753" s="14">
        <v>52448.56</v>
      </c>
      <c r="Y753" s="14">
        <v>51764.87</v>
      </c>
      <c r="Z753" s="14">
        <v>51087.27</v>
      </c>
      <c r="AA753" s="14">
        <v>51197.69</v>
      </c>
      <c r="AB753" s="14">
        <v>56886.18</v>
      </c>
      <c r="AC753" s="14">
        <v>57847.32</v>
      </c>
      <c r="AD753" s="14">
        <v>58498.5</v>
      </c>
      <c r="AE753" s="14">
        <v>56901.22</v>
      </c>
      <c r="AF753" s="14">
        <v>55224.93</v>
      </c>
      <c r="AG753" s="14">
        <v>51624.6</v>
      </c>
      <c r="AH753" s="14">
        <v>53241.73</v>
      </c>
      <c r="AI753" s="14">
        <v>53164.31</v>
      </c>
      <c r="AJ753" s="14">
        <v>53579.42</v>
      </c>
      <c r="AK753" s="14">
        <v>52322.400000000001</v>
      </c>
      <c r="AL753" s="14">
        <v>51133.14</v>
      </c>
      <c r="AM753" s="14">
        <v>52742.14</v>
      </c>
      <c r="AN753" s="14">
        <v>54877.14</v>
      </c>
      <c r="AO753" s="14">
        <v>55717.14</v>
      </c>
      <c r="AP753" s="14">
        <v>57836.24</v>
      </c>
      <c r="AQ753" s="14">
        <v>58280.1</v>
      </c>
      <c r="AR753" s="14">
        <v>57637.38</v>
      </c>
      <c r="AS753" s="14">
        <v>59843.48</v>
      </c>
      <c r="AT753" s="14">
        <v>61389.16</v>
      </c>
      <c r="AU753" s="14">
        <v>63675.06</v>
      </c>
      <c r="AV753" s="14">
        <v>65179.32</v>
      </c>
      <c r="AW753" s="14">
        <v>67601.16</v>
      </c>
      <c r="AX753" s="14">
        <v>66716.429999999993</v>
      </c>
      <c r="AY753" s="14">
        <v>65567.679999999993</v>
      </c>
      <c r="AZ753" s="14">
        <v>64428.86</v>
      </c>
      <c r="BA753" s="14">
        <v>61399.31</v>
      </c>
      <c r="BB753" s="14">
        <v>58317.05</v>
      </c>
      <c r="BC753" s="14">
        <v>58116.87</v>
      </c>
      <c r="BD753" s="14">
        <v>56506.6</v>
      </c>
      <c r="BE753" s="14">
        <v>55342.29</v>
      </c>
      <c r="BF753" s="14">
        <v>66074.039999999994</v>
      </c>
      <c r="BG753" s="14">
        <v>70.233329999999995</v>
      </c>
      <c r="BH753" s="14">
        <v>68.775000000000006</v>
      </c>
      <c r="BI753" s="14">
        <v>67.05</v>
      </c>
      <c r="BJ753" s="14">
        <v>65.849999999999994</v>
      </c>
      <c r="BK753" s="14">
        <v>64.825000000000003</v>
      </c>
      <c r="BL753" s="14">
        <v>64.308329999999998</v>
      </c>
      <c r="BM753" s="14">
        <v>64.316670000000002</v>
      </c>
      <c r="BN753" s="14">
        <v>65.900000000000006</v>
      </c>
      <c r="BO753" s="14">
        <v>71.708340000000007</v>
      </c>
      <c r="BP753" s="14">
        <v>77.716669999999993</v>
      </c>
      <c r="BQ753" s="14">
        <v>83.25</v>
      </c>
      <c r="BR753" s="14">
        <v>88.2</v>
      </c>
      <c r="BS753" s="14">
        <v>90.983329999999995</v>
      </c>
      <c r="BT753" s="14">
        <v>93.5</v>
      </c>
      <c r="BU753" s="14">
        <v>94.458340000000007</v>
      </c>
      <c r="BV753" s="14">
        <v>95.483329999999995</v>
      </c>
      <c r="BW753" s="14">
        <v>94.758330000000001</v>
      </c>
      <c r="BX753" s="14">
        <v>92.75</v>
      </c>
      <c r="BY753" s="14">
        <v>89.775000000000006</v>
      </c>
      <c r="BZ753" s="14">
        <v>85.141670000000005</v>
      </c>
      <c r="CA753" s="14">
        <v>80.941670000000002</v>
      </c>
      <c r="CB753" s="14">
        <v>78.441670000000002</v>
      </c>
      <c r="CC753" s="14">
        <v>76.349999999999994</v>
      </c>
      <c r="CD753" s="14">
        <v>74.525000000000006</v>
      </c>
      <c r="CE753" s="14">
        <v>225559.5</v>
      </c>
      <c r="CF753" s="14">
        <v>203443.20000000001</v>
      </c>
      <c r="CG753" s="14">
        <v>182959.5</v>
      </c>
      <c r="CH753" s="14">
        <v>169075.20000000001</v>
      </c>
      <c r="CI753" s="14">
        <v>122707.5</v>
      </c>
      <c r="CJ753" s="14">
        <v>73749.16</v>
      </c>
      <c r="CK753" s="14">
        <v>54083.55</v>
      </c>
      <c r="CL753" s="14">
        <v>47996.22</v>
      </c>
      <c r="CM753" s="14">
        <v>80242.66</v>
      </c>
      <c r="CN753" s="14">
        <v>153421</v>
      </c>
      <c r="CO753" s="14">
        <v>248715.2</v>
      </c>
      <c r="CP753" s="14">
        <v>322498.2</v>
      </c>
      <c r="CQ753" s="14">
        <v>355519.2</v>
      </c>
      <c r="CR753" s="14">
        <v>379692.2</v>
      </c>
      <c r="CS753" s="14">
        <v>395266.3</v>
      </c>
      <c r="CT753" s="14">
        <v>407230.5</v>
      </c>
      <c r="CU753" s="14">
        <v>388375.9</v>
      </c>
      <c r="CV753" s="14">
        <v>407998.5</v>
      </c>
      <c r="CW753" s="14">
        <v>387427.2</v>
      </c>
      <c r="CX753" s="14">
        <v>369937.3</v>
      </c>
      <c r="CY753" s="14">
        <v>371776.3</v>
      </c>
      <c r="CZ753" s="14">
        <v>365727.3</v>
      </c>
      <c r="DA753" s="14">
        <v>364862.3</v>
      </c>
      <c r="DB753" s="14">
        <v>382304.6</v>
      </c>
      <c r="DC753" s="14">
        <v>341056.8</v>
      </c>
      <c r="DD753" s="14">
        <v>16</v>
      </c>
      <c r="DE753" s="14">
        <v>19</v>
      </c>
      <c r="DF753" s="27">
        <f t="shared" ca="1" si="12"/>
        <v>14641.549999999996</v>
      </c>
      <c r="DG753" s="14">
        <v>0</v>
      </c>
      <c r="DH753" s="14"/>
      <c r="DI753" s="14"/>
      <c r="DJ753" s="14"/>
      <c r="DK753" s="14"/>
      <c r="DL753" s="14"/>
      <c r="DM753" s="14"/>
      <c r="DN753" s="14"/>
      <c r="DO753" s="14"/>
      <c r="DP753" s="14"/>
      <c r="DQ753" s="14"/>
      <c r="DR753" s="14"/>
      <c r="DS753" s="14"/>
      <c r="DT753" s="14"/>
      <c r="DU753" s="14"/>
      <c r="DV753" s="14"/>
      <c r="DW753" s="14"/>
      <c r="DX753" s="14"/>
      <c r="DY753" s="14"/>
      <c r="DZ753" s="14"/>
      <c r="EA753" s="14"/>
    </row>
    <row r="754" spans="1:131" x14ac:dyDescent="0.25">
      <c r="A754" s="14" t="s">
        <v>64</v>
      </c>
      <c r="B754" s="14" t="s">
        <v>32</v>
      </c>
      <c r="C754" s="14" t="s">
        <v>63</v>
      </c>
      <c r="D754" s="14" t="s">
        <v>63</v>
      </c>
      <c r="E754" s="14" t="s">
        <v>63</v>
      </c>
      <c r="F754" s="14" t="s">
        <v>63</v>
      </c>
      <c r="G754" s="14" t="s">
        <v>191</v>
      </c>
      <c r="H754" s="1">
        <v>42257</v>
      </c>
      <c r="I754" s="14">
        <v>54846.53</v>
      </c>
      <c r="J754" s="14">
        <v>55132.09</v>
      </c>
      <c r="K754" s="14">
        <v>54847.33</v>
      </c>
      <c r="L754" s="14">
        <v>54071.9</v>
      </c>
      <c r="M754" s="14">
        <v>53883.66</v>
      </c>
      <c r="N754" s="14">
        <v>54365.51</v>
      </c>
      <c r="O754" s="14">
        <v>56337.88</v>
      </c>
      <c r="P754" s="14">
        <v>57016.58</v>
      </c>
      <c r="Q754" s="14">
        <v>57554.39</v>
      </c>
      <c r="R754" s="14">
        <v>60208.09</v>
      </c>
      <c r="S754" s="14">
        <v>61989.52</v>
      </c>
      <c r="T754" s="14">
        <v>65208.9</v>
      </c>
      <c r="U754" s="14">
        <v>65667.259999999995</v>
      </c>
      <c r="V754" s="14">
        <v>64396.07</v>
      </c>
      <c r="W754" s="14">
        <v>56909.440000000002</v>
      </c>
      <c r="X754" s="14">
        <v>46895.07</v>
      </c>
      <c r="Y754" s="14">
        <v>46019.37</v>
      </c>
      <c r="Z754" s="14">
        <v>45208.99</v>
      </c>
      <c r="AA754" s="14">
        <v>44632.07</v>
      </c>
      <c r="AB754" s="14">
        <v>52727.08</v>
      </c>
      <c r="AC754" s="14">
        <v>56228.28</v>
      </c>
      <c r="AD754" s="14">
        <v>55414.71</v>
      </c>
      <c r="AE754" s="14">
        <v>56711.71</v>
      </c>
      <c r="AF754" s="14">
        <v>53704.28</v>
      </c>
      <c r="AG754" s="14">
        <v>45688.87</v>
      </c>
      <c r="AH754" s="14">
        <v>54985.99</v>
      </c>
      <c r="AI754" s="14">
        <v>55095.11</v>
      </c>
      <c r="AJ754" s="14">
        <v>54932.89</v>
      </c>
      <c r="AK754" s="14">
        <v>54464.02</v>
      </c>
      <c r="AL754" s="14">
        <v>54424.97</v>
      </c>
      <c r="AM754" s="14">
        <v>54645.71</v>
      </c>
      <c r="AN754" s="14">
        <v>56484.47</v>
      </c>
      <c r="AO754" s="14">
        <v>57014.26</v>
      </c>
      <c r="AP754" s="14">
        <v>57366.66</v>
      </c>
      <c r="AQ754" s="14">
        <v>59543.02</v>
      </c>
      <c r="AR754" s="14">
        <v>60829.82</v>
      </c>
      <c r="AS754" s="14">
        <v>64247.83</v>
      </c>
      <c r="AT754" s="14">
        <v>64345.97</v>
      </c>
      <c r="AU754" s="14">
        <v>66093.62</v>
      </c>
      <c r="AV754" s="14">
        <v>65798.27</v>
      </c>
      <c r="AW754" s="14">
        <v>62597.04</v>
      </c>
      <c r="AX754" s="14">
        <v>61390.01</v>
      </c>
      <c r="AY754" s="14">
        <v>60334.76</v>
      </c>
      <c r="AZ754" s="14">
        <v>58515.38</v>
      </c>
      <c r="BA754" s="14">
        <v>57788.54</v>
      </c>
      <c r="BB754" s="14">
        <v>57141.21</v>
      </c>
      <c r="BC754" s="14">
        <v>55460.83</v>
      </c>
      <c r="BD754" s="14">
        <v>56735.16</v>
      </c>
      <c r="BE754" s="14">
        <v>54170.8</v>
      </c>
      <c r="BF754" s="14">
        <v>60718.11</v>
      </c>
      <c r="BG754" s="14">
        <v>73.275859999999994</v>
      </c>
      <c r="BH754" s="14">
        <v>72</v>
      </c>
      <c r="BI754" s="14">
        <v>70.215519999999998</v>
      </c>
      <c r="BJ754" s="14">
        <v>68.827579999999998</v>
      </c>
      <c r="BK754" s="14">
        <v>67.465519999999998</v>
      </c>
      <c r="BL754" s="14">
        <v>67.008619999999993</v>
      </c>
      <c r="BM754" s="14">
        <v>66.758619999999993</v>
      </c>
      <c r="BN754" s="14">
        <v>68.232759999999999</v>
      </c>
      <c r="BO754" s="14">
        <v>73.301730000000006</v>
      </c>
      <c r="BP754" s="14">
        <v>78.396550000000005</v>
      </c>
      <c r="BQ754" s="14">
        <v>83.379310000000004</v>
      </c>
      <c r="BR754" s="14">
        <v>88.422420000000002</v>
      </c>
      <c r="BS754" s="14">
        <v>90.896550000000005</v>
      </c>
      <c r="BT754" s="14">
        <v>93.137929999999997</v>
      </c>
      <c r="BU754" s="14">
        <v>94.974140000000006</v>
      </c>
      <c r="BV754" s="14">
        <v>95.318960000000004</v>
      </c>
      <c r="BW754" s="14">
        <v>95.017240000000001</v>
      </c>
      <c r="BX754" s="14">
        <v>93.431039999999996</v>
      </c>
      <c r="BY754" s="14">
        <v>90.724140000000006</v>
      </c>
      <c r="BZ754" s="14">
        <v>85.672420000000002</v>
      </c>
      <c r="CA754" s="14">
        <v>82.698269999999994</v>
      </c>
      <c r="CB754" s="14">
        <v>80.43965</v>
      </c>
      <c r="CC754" s="14">
        <v>78.672420000000002</v>
      </c>
      <c r="CD754" s="14">
        <v>77.077579999999998</v>
      </c>
      <c r="CE754" s="14">
        <v>239595.8</v>
      </c>
      <c r="CF754" s="14">
        <v>214266.7</v>
      </c>
      <c r="CG754" s="14">
        <v>190526.8</v>
      </c>
      <c r="CH754" s="14">
        <v>175116</v>
      </c>
      <c r="CI754" s="14">
        <v>127493.7</v>
      </c>
      <c r="CJ754" s="14">
        <v>76995.11</v>
      </c>
      <c r="CK754" s="14">
        <v>63136.75</v>
      </c>
      <c r="CL754" s="14">
        <v>52123.32</v>
      </c>
      <c r="CM754" s="14">
        <v>83319.95</v>
      </c>
      <c r="CN754" s="14">
        <v>158141.70000000001</v>
      </c>
      <c r="CO754" s="14">
        <v>261081.8</v>
      </c>
      <c r="CP754" s="14">
        <v>333479</v>
      </c>
      <c r="CQ754" s="14">
        <v>367528</v>
      </c>
      <c r="CR754" s="14">
        <v>394912.7</v>
      </c>
      <c r="CS754" s="14">
        <v>408872.4</v>
      </c>
      <c r="CT754" s="14">
        <v>421612.4</v>
      </c>
      <c r="CU754" s="14">
        <v>404595.1</v>
      </c>
      <c r="CV754" s="14">
        <v>423124.2</v>
      </c>
      <c r="CW754" s="14">
        <v>403413.1</v>
      </c>
      <c r="CX754" s="14">
        <v>388597.1</v>
      </c>
      <c r="CY754" s="14">
        <v>402344</v>
      </c>
      <c r="CZ754" s="14">
        <v>401102.6</v>
      </c>
      <c r="DA754" s="14">
        <v>402879.8</v>
      </c>
      <c r="DB754" s="14">
        <v>433693.3</v>
      </c>
      <c r="DC754" s="14">
        <v>354865.5</v>
      </c>
      <c r="DD754" s="14">
        <v>16</v>
      </c>
      <c r="DE754" s="14">
        <v>19</v>
      </c>
      <c r="DF754" s="27">
        <f t="shared" ca="1" si="12"/>
        <v>16841.145000000004</v>
      </c>
      <c r="DG754" s="14">
        <v>0</v>
      </c>
      <c r="DH754" s="14"/>
      <c r="DI754" s="14"/>
      <c r="DJ754" s="14"/>
      <c r="DK754" s="14"/>
      <c r="DL754" s="14"/>
      <c r="DM754" s="14"/>
      <c r="DN754" s="14"/>
      <c r="DO754" s="14"/>
      <c r="DP754" s="14"/>
      <c r="DQ754" s="14"/>
      <c r="DR754" s="14"/>
      <c r="DS754" s="14"/>
      <c r="DT754" s="14"/>
      <c r="DU754" s="14"/>
      <c r="DV754" s="14"/>
      <c r="DW754" s="14"/>
      <c r="DX754" s="14"/>
      <c r="DY754" s="14"/>
      <c r="DZ754" s="14"/>
      <c r="EA754" s="14"/>
    </row>
    <row r="755" spans="1:131" x14ac:dyDescent="0.25">
      <c r="A755" s="14" t="s">
        <v>64</v>
      </c>
      <c r="B755" s="14" t="s">
        <v>32</v>
      </c>
      <c r="C755" s="14" t="s">
        <v>63</v>
      </c>
      <c r="D755" s="14" t="s">
        <v>63</v>
      </c>
      <c r="E755" s="14" t="s">
        <v>63</v>
      </c>
      <c r="F755" s="14" t="s">
        <v>63</v>
      </c>
      <c r="G755" s="14" t="s">
        <v>191</v>
      </c>
      <c r="H755" s="1">
        <v>42258</v>
      </c>
      <c r="I755" s="14">
        <v>54389.440000000002</v>
      </c>
      <c r="J755" s="14">
        <v>53480.800000000003</v>
      </c>
      <c r="K755" s="14">
        <v>53135.03</v>
      </c>
      <c r="L755" s="14">
        <v>53046.45</v>
      </c>
      <c r="M755" s="14">
        <v>52125.14</v>
      </c>
      <c r="N755" s="14">
        <v>51807.01</v>
      </c>
      <c r="O755" s="14">
        <v>52901.18</v>
      </c>
      <c r="P755" s="14">
        <v>53595.199999999997</v>
      </c>
      <c r="Q755" s="14">
        <v>55082.68</v>
      </c>
      <c r="R755" s="14">
        <v>56865.14</v>
      </c>
      <c r="S755" s="14">
        <v>59452.2</v>
      </c>
      <c r="T755" s="14">
        <v>61503.99</v>
      </c>
      <c r="U755" s="14">
        <v>60776</v>
      </c>
      <c r="V755" s="14">
        <v>58218.32</v>
      </c>
      <c r="W755" s="14">
        <v>53418.95</v>
      </c>
      <c r="X755" s="14">
        <v>45005.69</v>
      </c>
      <c r="Y755" s="14">
        <v>45306.91</v>
      </c>
      <c r="Z755" s="14">
        <v>44371.47</v>
      </c>
      <c r="AA755" s="14">
        <v>43625.49</v>
      </c>
      <c r="AB755" s="14">
        <v>52266.64</v>
      </c>
      <c r="AC755" s="14">
        <v>54194.03</v>
      </c>
      <c r="AD755" s="14">
        <v>55343.34</v>
      </c>
      <c r="AE755" s="14">
        <v>54891.3</v>
      </c>
      <c r="AF755" s="14">
        <v>53330.42</v>
      </c>
      <c r="AG755" s="14">
        <v>44577.39</v>
      </c>
      <c r="AH755" s="14">
        <v>54281.32</v>
      </c>
      <c r="AI755" s="14">
        <v>53235.79</v>
      </c>
      <c r="AJ755" s="14">
        <v>53109.01</v>
      </c>
      <c r="AK755" s="14">
        <v>53344.66</v>
      </c>
      <c r="AL755" s="14">
        <v>52645.71</v>
      </c>
      <c r="AM755" s="14">
        <v>52092.54</v>
      </c>
      <c r="AN755" s="14">
        <v>53059.24</v>
      </c>
      <c r="AO755" s="14">
        <v>53620.83</v>
      </c>
      <c r="AP755" s="14">
        <v>54918.68</v>
      </c>
      <c r="AQ755" s="14">
        <v>56139.31</v>
      </c>
      <c r="AR755" s="14">
        <v>58187.47</v>
      </c>
      <c r="AS755" s="14">
        <v>60589.3</v>
      </c>
      <c r="AT755" s="14">
        <v>59273.91</v>
      </c>
      <c r="AU755" s="14">
        <v>59654.95</v>
      </c>
      <c r="AV755" s="14">
        <v>62187.74</v>
      </c>
      <c r="AW755" s="14">
        <v>60606.86</v>
      </c>
      <c r="AX755" s="14">
        <v>60623.15</v>
      </c>
      <c r="AY755" s="14">
        <v>59411.86</v>
      </c>
      <c r="AZ755" s="14">
        <v>57311.839999999997</v>
      </c>
      <c r="BA755" s="14">
        <v>57252.79</v>
      </c>
      <c r="BB755" s="14">
        <v>55016.86</v>
      </c>
      <c r="BC755" s="14">
        <v>55154.03</v>
      </c>
      <c r="BD755" s="14">
        <v>54677.55</v>
      </c>
      <c r="BE755" s="14">
        <v>53676.5</v>
      </c>
      <c r="BF755" s="14">
        <v>59488.37</v>
      </c>
      <c r="BG755" s="14">
        <v>75.146550000000005</v>
      </c>
      <c r="BH755" s="14">
        <v>73.905169999999998</v>
      </c>
      <c r="BI755" s="14">
        <v>72.663799999999995</v>
      </c>
      <c r="BJ755" s="14">
        <v>71.370689999999996</v>
      </c>
      <c r="BK755" s="14">
        <v>70.094830000000002</v>
      </c>
      <c r="BL755" s="14">
        <v>69.956890000000001</v>
      </c>
      <c r="BM755" s="14">
        <v>69</v>
      </c>
      <c r="BN755" s="14">
        <v>68.43965</v>
      </c>
      <c r="BO755" s="14">
        <v>71.241380000000007</v>
      </c>
      <c r="BP755" s="14">
        <v>75.18965</v>
      </c>
      <c r="BQ755" s="14">
        <v>79.672420000000002</v>
      </c>
      <c r="BR755" s="14">
        <v>83.931039999999996</v>
      </c>
      <c r="BS755" s="14">
        <v>87.094830000000002</v>
      </c>
      <c r="BT755" s="14">
        <v>90.146550000000005</v>
      </c>
      <c r="BU755" s="14">
        <v>91.474140000000006</v>
      </c>
      <c r="BV755" s="14">
        <v>92.284480000000002</v>
      </c>
      <c r="BW755" s="14">
        <v>91.629310000000004</v>
      </c>
      <c r="BX755" s="14">
        <v>89.818960000000004</v>
      </c>
      <c r="BY755" s="14">
        <v>86.603449999999995</v>
      </c>
      <c r="BZ755" s="14">
        <v>82.31035</v>
      </c>
      <c r="CA755" s="14">
        <v>78.75</v>
      </c>
      <c r="CB755" s="14">
        <v>76.577579999999998</v>
      </c>
      <c r="CC755" s="14">
        <v>74.612070000000003</v>
      </c>
      <c r="CD755" s="14">
        <v>73.258619999999993</v>
      </c>
      <c r="CE755" s="14">
        <v>230389.9</v>
      </c>
      <c r="CF755" s="14">
        <v>203503.6</v>
      </c>
      <c r="CG755" s="14">
        <v>183249.6</v>
      </c>
      <c r="CH755" s="14">
        <v>169989.4</v>
      </c>
      <c r="CI755" s="14">
        <v>124072.4</v>
      </c>
      <c r="CJ755" s="14">
        <v>74796.429999999993</v>
      </c>
      <c r="CK755" s="14">
        <v>71166.600000000006</v>
      </c>
      <c r="CL755" s="14">
        <v>52585.93</v>
      </c>
      <c r="CM755" s="14">
        <v>79896.2</v>
      </c>
      <c r="CN755" s="14">
        <v>153955</v>
      </c>
      <c r="CO755" s="14">
        <v>263058.8</v>
      </c>
      <c r="CP755" s="14">
        <v>319065.5</v>
      </c>
      <c r="CQ755" s="14">
        <v>350253.2</v>
      </c>
      <c r="CR755" s="14">
        <v>373537.5</v>
      </c>
      <c r="CS755" s="14">
        <v>386116.6</v>
      </c>
      <c r="CT755" s="14">
        <v>399813.4</v>
      </c>
      <c r="CU755" s="14">
        <v>384443.3</v>
      </c>
      <c r="CV755" s="14">
        <v>404016.7</v>
      </c>
      <c r="CW755" s="14">
        <v>379559.8</v>
      </c>
      <c r="CX755" s="14">
        <v>359586.5</v>
      </c>
      <c r="CY755" s="14">
        <v>394557</v>
      </c>
      <c r="CZ755" s="14">
        <v>383942.40000000002</v>
      </c>
      <c r="DA755" s="14">
        <v>391648.5</v>
      </c>
      <c r="DB755" s="14">
        <v>395171.6</v>
      </c>
      <c r="DC755" s="14">
        <v>336656.3</v>
      </c>
      <c r="DD755" s="14">
        <v>16</v>
      </c>
      <c r="DE755" s="14">
        <v>19</v>
      </c>
      <c r="DF755" s="27">
        <f t="shared" ca="1" si="12"/>
        <v>16130.012499999997</v>
      </c>
      <c r="DG755" s="14">
        <v>0</v>
      </c>
      <c r="DH755" s="14"/>
      <c r="DI755" s="14"/>
      <c r="DJ755" s="14"/>
      <c r="DK755" s="14"/>
      <c r="DL755" s="14"/>
      <c r="DM755" s="14"/>
      <c r="DN755" s="14"/>
      <c r="DO755" s="14"/>
      <c r="DP755" s="14"/>
      <c r="DQ755" s="14"/>
      <c r="DR755" s="14"/>
      <c r="DS755" s="14"/>
      <c r="DT755" s="14"/>
      <c r="DU755" s="14"/>
      <c r="DV755" s="14"/>
      <c r="DW755" s="14"/>
      <c r="DX755" s="14"/>
      <c r="DY755" s="14"/>
      <c r="DZ755" s="14"/>
      <c r="EA755" s="14"/>
    </row>
    <row r="756" spans="1:131" x14ac:dyDescent="0.25">
      <c r="A756" s="14" t="s">
        <v>64</v>
      </c>
      <c r="B756" s="14" t="s">
        <v>32</v>
      </c>
      <c r="C756" s="14" t="s">
        <v>63</v>
      </c>
      <c r="D756" s="14" t="s">
        <v>63</v>
      </c>
      <c r="E756" s="14" t="s">
        <v>63</v>
      </c>
      <c r="F756" s="14" t="s">
        <v>63</v>
      </c>
      <c r="G756" s="14" t="s">
        <v>191</v>
      </c>
      <c r="H756" s="1" t="s">
        <v>181</v>
      </c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  <c r="BF756" s="14"/>
      <c r="BG756" s="14"/>
      <c r="BH756" s="14"/>
      <c r="BI756" s="14"/>
      <c r="BJ756" s="14"/>
      <c r="BK756" s="14"/>
      <c r="BL756" s="14"/>
      <c r="BM756" s="14"/>
      <c r="BN756" s="14"/>
      <c r="BO756" s="14"/>
      <c r="BP756" s="14"/>
      <c r="BQ756" s="14"/>
      <c r="BR756" s="14"/>
      <c r="BS756" s="14"/>
      <c r="BT756" s="14"/>
      <c r="BU756" s="14"/>
      <c r="BV756" s="14"/>
      <c r="BW756" s="14"/>
      <c r="BX756" s="14"/>
      <c r="BY756" s="14"/>
      <c r="BZ756" s="14"/>
      <c r="CA756" s="14"/>
      <c r="CB756" s="14"/>
      <c r="CC756" s="14"/>
      <c r="CD756" s="14"/>
      <c r="CE756" s="14"/>
      <c r="CF756" s="14"/>
      <c r="CG756" s="14"/>
      <c r="CH756" s="14"/>
      <c r="CI756" s="14"/>
      <c r="CJ756" s="14"/>
      <c r="CK756" s="14"/>
      <c r="CL756" s="14"/>
      <c r="CM756" s="14"/>
      <c r="CN756" s="14"/>
      <c r="CO756" s="14"/>
      <c r="CP756" s="14"/>
      <c r="CQ756" s="14"/>
      <c r="CR756" s="14"/>
      <c r="CS756" s="14"/>
      <c r="CT756" s="14"/>
      <c r="CU756" s="14"/>
      <c r="CV756" s="14"/>
      <c r="CW756" s="14"/>
      <c r="CX756" s="14"/>
      <c r="CY756" s="14"/>
      <c r="CZ756" s="14"/>
      <c r="DD756" s="14">
        <v>16</v>
      </c>
      <c r="DE756" s="14">
        <v>19</v>
      </c>
      <c r="DF756" s="27">
        <f t="shared" ca="1" si="12"/>
        <v>0</v>
      </c>
      <c r="DG756" s="14">
        <v>1</v>
      </c>
      <c r="DH756" s="14"/>
      <c r="DI756" s="14"/>
      <c r="DJ756" s="14"/>
      <c r="DK756" s="14"/>
      <c r="DL756" s="14"/>
      <c r="DM756" s="14"/>
      <c r="DN756" s="14"/>
      <c r="DO756" s="14"/>
      <c r="DP756" s="14"/>
      <c r="DQ756" s="14"/>
      <c r="DR756" s="14"/>
      <c r="DS756" s="14"/>
      <c r="DT756" s="14"/>
      <c r="DU756" s="14"/>
      <c r="DV756" s="14"/>
      <c r="DW756" s="14"/>
      <c r="DX756" s="14"/>
      <c r="DY756" s="14"/>
      <c r="DZ756" s="14"/>
      <c r="EA756" s="14"/>
    </row>
    <row r="757" spans="1:131" x14ac:dyDescent="0.25">
      <c r="A757" s="14" t="s">
        <v>64</v>
      </c>
      <c r="B757" s="14" t="s">
        <v>32</v>
      </c>
      <c r="C757" s="14" t="s">
        <v>63</v>
      </c>
      <c r="D757" s="14" t="s">
        <v>63</v>
      </c>
      <c r="E757" s="14" t="s">
        <v>63</v>
      </c>
      <c r="F757" s="14" t="s">
        <v>63</v>
      </c>
      <c r="G757" s="14" t="s">
        <v>192</v>
      </c>
      <c r="H757" s="1">
        <v>42163</v>
      </c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  <c r="BF757" s="14"/>
      <c r="BG757" s="14"/>
      <c r="BH757" s="14"/>
      <c r="BI757" s="14"/>
      <c r="BJ757" s="14"/>
      <c r="BK757" s="14"/>
      <c r="BL757" s="14"/>
      <c r="BM757" s="14"/>
      <c r="BN757" s="14"/>
      <c r="BO757" s="14"/>
      <c r="BP757" s="14"/>
      <c r="BQ757" s="14"/>
      <c r="BR757" s="14"/>
      <c r="BS757" s="14"/>
      <c r="BT757" s="14"/>
      <c r="BU757" s="14"/>
      <c r="BV757" s="14"/>
      <c r="BW757" s="14"/>
      <c r="BX757" s="14"/>
      <c r="BY757" s="14"/>
      <c r="BZ757" s="14"/>
      <c r="CA757" s="14"/>
      <c r="CB757" s="14"/>
      <c r="CC757" s="14"/>
      <c r="CD757" s="14"/>
      <c r="CE757" s="14"/>
      <c r="CF757" s="14"/>
      <c r="CG757" s="14"/>
      <c r="CH757" s="14"/>
      <c r="CI757" s="14"/>
      <c r="CJ757" s="14"/>
      <c r="CK757" s="14"/>
      <c r="CL757" s="14"/>
      <c r="CM757" s="14"/>
      <c r="CN757" s="14"/>
      <c r="CO757" s="14"/>
      <c r="CP757" s="14"/>
      <c r="CQ757" s="14"/>
      <c r="CR757" s="14"/>
      <c r="CS757" s="14"/>
      <c r="CT757" s="14"/>
      <c r="CU757" s="14"/>
      <c r="CV757" s="14"/>
      <c r="CW757" s="14"/>
      <c r="CX757" s="14"/>
      <c r="CY757" s="14"/>
      <c r="CZ757" s="14"/>
      <c r="DD757" s="14">
        <v>16</v>
      </c>
      <c r="DE757" s="14">
        <v>19</v>
      </c>
      <c r="DF757" s="27">
        <f t="shared" ca="1" si="12"/>
        <v>0</v>
      </c>
      <c r="DG757" s="14">
        <v>1</v>
      </c>
      <c r="DH757" s="14"/>
      <c r="DI757" s="14"/>
      <c r="DJ757" s="14"/>
      <c r="DK757" s="14"/>
      <c r="DL757" s="14"/>
      <c r="DM757" s="14"/>
      <c r="DN757" s="14"/>
      <c r="DO757" s="14"/>
      <c r="DP757" s="14"/>
      <c r="DQ757" s="14"/>
      <c r="DR757" s="14"/>
      <c r="DS757" s="14"/>
      <c r="DT757" s="14"/>
      <c r="DU757" s="14"/>
      <c r="DV757" s="14"/>
      <c r="DW757" s="14"/>
      <c r="DX757" s="14"/>
      <c r="DY757" s="14"/>
      <c r="DZ757" s="14"/>
      <c r="EA757" s="14"/>
    </row>
    <row r="758" spans="1:131" x14ac:dyDescent="0.25">
      <c r="A758" s="14" t="s">
        <v>64</v>
      </c>
      <c r="B758" s="14" t="s">
        <v>32</v>
      </c>
      <c r="C758" s="14" t="s">
        <v>63</v>
      </c>
      <c r="D758" s="14" t="s">
        <v>63</v>
      </c>
      <c r="E758" s="14" t="s">
        <v>63</v>
      </c>
      <c r="F758" s="14" t="s">
        <v>63</v>
      </c>
      <c r="G758" s="14" t="s">
        <v>192</v>
      </c>
      <c r="H758" s="1">
        <v>42164</v>
      </c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  <c r="BF758" s="14"/>
      <c r="BG758" s="14"/>
      <c r="BH758" s="14"/>
      <c r="BI758" s="14"/>
      <c r="BJ758" s="14"/>
      <c r="BK758" s="14"/>
      <c r="BL758" s="14"/>
      <c r="BM758" s="14"/>
      <c r="BN758" s="14"/>
      <c r="BO758" s="14"/>
      <c r="BP758" s="14"/>
      <c r="BQ758" s="14"/>
      <c r="BR758" s="14"/>
      <c r="BS758" s="14"/>
      <c r="BT758" s="14"/>
      <c r="BU758" s="14"/>
      <c r="BV758" s="14"/>
      <c r="BW758" s="14"/>
      <c r="BX758" s="14"/>
      <c r="BY758" s="14"/>
      <c r="BZ758" s="14"/>
      <c r="CA758" s="14"/>
      <c r="CB758" s="14"/>
      <c r="CC758" s="14"/>
      <c r="CD758" s="14"/>
      <c r="CE758" s="14"/>
      <c r="CF758" s="14"/>
      <c r="CG758" s="14"/>
      <c r="CH758" s="14"/>
      <c r="CI758" s="14"/>
      <c r="CJ758" s="14"/>
      <c r="CK758" s="14"/>
      <c r="CL758" s="14"/>
      <c r="CM758" s="14"/>
      <c r="CN758" s="14"/>
      <c r="CO758" s="14"/>
      <c r="CP758" s="14"/>
      <c r="CQ758" s="14"/>
      <c r="CR758" s="14"/>
      <c r="CS758" s="14"/>
      <c r="CT758" s="14"/>
      <c r="CU758" s="14"/>
      <c r="CV758" s="14"/>
      <c r="CW758" s="14"/>
      <c r="CX758" s="14"/>
      <c r="CY758" s="14"/>
      <c r="CZ758" s="14"/>
      <c r="DD758" s="14">
        <v>15</v>
      </c>
      <c r="DE758" s="14">
        <v>19</v>
      </c>
      <c r="DF758" s="27">
        <f t="shared" ca="1" si="12"/>
        <v>0</v>
      </c>
      <c r="DG758" s="14">
        <v>1</v>
      </c>
      <c r="DH758" s="14"/>
      <c r="DI758" s="14"/>
      <c r="DJ758" s="14"/>
      <c r="DK758" s="14"/>
      <c r="DL758" s="14"/>
      <c r="DM758" s="14"/>
      <c r="DN758" s="14"/>
      <c r="DO758" s="14"/>
      <c r="DP758" s="14"/>
      <c r="DQ758" s="14"/>
      <c r="DR758" s="14"/>
      <c r="DS758" s="14"/>
      <c r="DT758" s="14"/>
      <c r="DU758" s="14"/>
      <c r="DV758" s="14"/>
      <c r="DW758" s="14"/>
      <c r="DX758" s="14"/>
      <c r="DY758" s="14"/>
      <c r="DZ758" s="14"/>
      <c r="EA758" s="14"/>
    </row>
    <row r="759" spans="1:131" x14ac:dyDescent="0.25">
      <c r="A759" s="14" t="s">
        <v>64</v>
      </c>
      <c r="B759" s="14" t="s">
        <v>32</v>
      </c>
      <c r="C759" s="14" t="s">
        <v>63</v>
      </c>
      <c r="D759" s="14" t="s">
        <v>63</v>
      </c>
      <c r="E759" s="14" t="s">
        <v>63</v>
      </c>
      <c r="F759" s="14" t="s">
        <v>63</v>
      </c>
      <c r="G759" s="14" t="s">
        <v>192</v>
      </c>
      <c r="H759" s="1">
        <v>42164</v>
      </c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  <c r="BF759" s="14"/>
      <c r="BG759" s="14"/>
      <c r="BH759" s="14"/>
      <c r="BI759" s="14"/>
      <c r="BJ759" s="14"/>
      <c r="BK759" s="14"/>
      <c r="BL759" s="14"/>
      <c r="BM759" s="14"/>
      <c r="BN759" s="14"/>
      <c r="BO759" s="14"/>
      <c r="BP759" s="14"/>
      <c r="BQ759" s="14"/>
      <c r="BR759" s="14"/>
      <c r="BS759" s="14"/>
      <c r="BT759" s="14"/>
      <c r="BU759" s="14"/>
      <c r="BV759" s="14"/>
      <c r="BW759" s="14"/>
      <c r="BX759" s="14"/>
      <c r="BY759" s="14"/>
      <c r="BZ759" s="14"/>
      <c r="CA759" s="14"/>
      <c r="CB759" s="14"/>
      <c r="CC759" s="14"/>
      <c r="CD759" s="14"/>
      <c r="CE759" s="14"/>
      <c r="CF759" s="14"/>
      <c r="CG759" s="14"/>
      <c r="CH759" s="14"/>
      <c r="CI759" s="14"/>
      <c r="CJ759" s="14"/>
      <c r="CK759" s="14"/>
      <c r="CL759" s="14"/>
      <c r="CM759" s="14"/>
      <c r="CN759" s="14"/>
      <c r="CO759" s="14"/>
      <c r="CP759" s="14"/>
      <c r="CQ759" s="14"/>
      <c r="CR759" s="14"/>
      <c r="CS759" s="14"/>
      <c r="CT759" s="14"/>
      <c r="CU759" s="14"/>
      <c r="CV759" s="14"/>
      <c r="CW759" s="14"/>
      <c r="CX759" s="14"/>
      <c r="CY759" s="14"/>
      <c r="CZ759" s="14"/>
      <c r="DD759" s="14">
        <v>16</v>
      </c>
      <c r="DE759" s="14">
        <v>19</v>
      </c>
      <c r="DF759" s="27">
        <f t="shared" ca="1" si="12"/>
        <v>0</v>
      </c>
      <c r="DG759" s="14">
        <v>1</v>
      </c>
      <c r="DH759" s="14"/>
      <c r="DI759" s="14"/>
      <c r="DJ759" s="14"/>
      <c r="DK759" s="14"/>
      <c r="DL759" s="14"/>
      <c r="DM759" s="14"/>
      <c r="DN759" s="14"/>
      <c r="DO759" s="14"/>
      <c r="DP759" s="14"/>
      <c r="DQ759" s="14"/>
      <c r="DR759" s="14"/>
      <c r="DS759" s="14"/>
      <c r="DT759" s="14"/>
      <c r="DU759" s="14"/>
      <c r="DV759" s="14"/>
      <c r="DW759" s="14"/>
      <c r="DX759" s="14"/>
      <c r="DY759" s="14"/>
      <c r="DZ759" s="14"/>
      <c r="EA759" s="14"/>
    </row>
    <row r="760" spans="1:131" x14ac:dyDescent="0.25">
      <c r="A760" s="14" t="s">
        <v>64</v>
      </c>
      <c r="B760" s="14" t="s">
        <v>32</v>
      </c>
      <c r="C760" s="14" t="s">
        <v>63</v>
      </c>
      <c r="D760" s="14" t="s">
        <v>63</v>
      </c>
      <c r="E760" s="14" t="s">
        <v>63</v>
      </c>
      <c r="F760" s="14" t="s">
        <v>63</v>
      </c>
      <c r="G760" s="14" t="s">
        <v>192</v>
      </c>
      <c r="H760" s="1">
        <v>42167</v>
      </c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  <c r="BB760" s="14"/>
      <c r="BC760" s="14"/>
      <c r="BD760" s="14"/>
      <c r="BE760" s="14"/>
      <c r="BF760" s="14"/>
      <c r="BG760" s="14"/>
      <c r="BH760" s="14"/>
      <c r="BI760" s="14"/>
      <c r="BJ760" s="14"/>
      <c r="BK760" s="14"/>
      <c r="BL760" s="14"/>
      <c r="BM760" s="14"/>
      <c r="BN760" s="14"/>
      <c r="BO760" s="14"/>
      <c r="BP760" s="14"/>
      <c r="BQ760" s="14"/>
      <c r="BR760" s="14"/>
      <c r="BS760" s="14"/>
      <c r="BT760" s="14"/>
      <c r="BU760" s="14"/>
      <c r="BV760" s="14"/>
      <c r="BW760" s="14"/>
      <c r="BX760" s="14"/>
      <c r="BY760" s="14"/>
      <c r="BZ760" s="14"/>
      <c r="CA760" s="14"/>
      <c r="CB760" s="14"/>
      <c r="CC760" s="14"/>
      <c r="CD760" s="14"/>
      <c r="CE760" s="14"/>
      <c r="CF760" s="14"/>
      <c r="CG760" s="14"/>
      <c r="CH760" s="14"/>
      <c r="CI760" s="14"/>
      <c r="CJ760" s="14"/>
      <c r="CK760" s="14"/>
      <c r="CL760" s="14"/>
      <c r="CM760" s="14"/>
      <c r="CN760" s="14"/>
      <c r="CO760" s="14"/>
      <c r="CP760" s="14"/>
      <c r="CQ760" s="14"/>
      <c r="CR760" s="14"/>
      <c r="CS760" s="14"/>
      <c r="CT760" s="14"/>
      <c r="CU760" s="14"/>
      <c r="CV760" s="14"/>
      <c r="CW760" s="14"/>
      <c r="CX760" s="14"/>
      <c r="CY760" s="14"/>
      <c r="CZ760" s="14"/>
      <c r="DD760" s="14">
        <v>16</v>
      </c>
      <c r="DE760" s="14">
        <v>19</v>
      </c>
      <c r="DF760" s="27">
        <f t="shared" ca="1" si="12"/>
        <v>0</v>
      </c>
      <c r="DG760" s="14">
        <v>1</v>
      </c>
      <c r="DH760" s="14"/>
      <c r="DI760" s="14"/>
      <c r="DJ760" s="14"/>
      <c r="DK760" s="14"/>
      <c r="DL760" s="14"/>
      <c r="DM760" s="14"/>
      <c r="DN760" s="14"/>
      <c r="DO760" s="14"/>
      <c r="DP760" s="14"/>
      <c r="DQ760" s="14"/>
      <c r="DR760" s="14"/>
      <c r="DS760" s="14"/>
      <c r="DT760" s="14"/>
      <c r="DU760" s="14"/>
      <c r="DV760" s="14"/>
      <c r="DW760" s="14"/>
      <c r="DX760" s="14"/>
      <c r="DY760" s="14"/>
      <c r="DZ760" s="14"/>
      <c r="EA760" s="14"/>
    </row>
    <row r="761" spans="1:131" x14ac:dyDescent="0.25">
      <c r="A761" s="14" t="s">
        <v>64</v>
      </c>
      <c r="B761" s="14" t="s">
        <v>32</v>
      </c>
      <c r="C761" s="14" t="s">
        <v>63</v>
      </c>
      <c r="D761" s="14" t="s">
        <v>63</v>
      </c>
      <c r="E761" s="14" t="s">
        <v>63</v>
      </c>
      <c r="F761" s="14" t="s">
        <v>63</v>
      </c>
      <c r="G761" s="14" t="s">
        <v>192</v>
      </c>
      <c r="H761" s="1">
        <v>42180</v>
      </c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  <c r="BB761" s="14"/>
      <c r="BC761" s="14"/>
      <c r="BD761" s="14"/>
      <c r="BE761" s="14"/>
      <c r="BF761" s="14"/>
      <c r="BG761" s="14"/>
      <c r="BH761" s="14"/>
      <c r="BI761" s="14"/>
      <c r="BJ761" s="14"/>
      <c r="BK761" s="14"/>
      <c r="BL761" s="14"/>
      <c r="BM761" s="14"/>
      <c r="BN761" s="14"/>
      <c r="BO761" s="14"/>
      <c r="BP761" s="14"/>
      <c r="BQ761" s="14"/>
      <c r="BR761" s="14"/>
      <c r="BS761" s="14"/>
      <c r="BT761" s="14"/>
      <c r="BU761" s="14"/>
      <c r="BV761" s="14"/>
      <c r="BW761" s="14"/>
      <c r="BX761" s="14"/>
      <c r="BY761" s="14"/>
      <c r="BZ761" s="14"/>
      <c r="CA761" s="14"/>
      <c r="CB761" s="14"/>
      <c r="CC761" s="14"/>
      <c r="CD761" s="14"/>
      <c r="CE761" s="14"/>
      <c r="CF761" s="14"/>
      <c r="CG761" s="14"/>
      <c r="CH761" s="14"/>
      <c r="CI761" s="14"/>
      <c r="CJ761" s="14"/>
      <c r="CK761" s="14"/>
      <c r="CL761" s="14"/>
      <c r="CM761" s="14"/>
      <c r="CN761" s="14"/>
      <c r="CO761" s="14"/>
      <c r="CP761" s="14"/>
      <c r="CQ761" s="14"/>
      <c r="CR761" s="14"/>
      <c r="CS761" s="14"/>
      <c r="CT761" s="14"/>
      <c r="CU761" s="14"/>
      <c r="CV761" s="14"/>
      <c r="CW761" s="14"/>
      <c r="CX761" s="14"/>
      <c r="CY761" s="14"/>
      <c r="CZ761" s="14"/>
      <c r="DD761" s="14">
        <v>16</v>
      </c>
      <c r="DE761" s="14">
        <v>19</v>
      </c>
      <c r="DF761" s="27">
        <f t="shared" ca="1" si="12"/>
        <v>0</v>
      </c>
      <c r="DG761" s="14">
        <v>1</v>
      </c>
      <c r="DH761" s="14"/>
      <c r="DI761" s="14"/>
      <c r="DJ761" s="14"/>
      <c r="DK761" s="14"/>
      <c r="DL761" s="14"/>
      <c r="DM761" s="14"/>
      <c r="DN761" s="14"/>
      <c r="DO761" s="14"/>
      <c r="DP761" s="14"/>
      <c r="DQ761" s="14"/>
      <c r="DR761" s="14"/>
      <c r="DS761" s="14"/>
      <c r="DT761" s="14"/>
      <c r="DU761" s="14"/>
      <c r="DV761" s="14"/>
      <c r="DW761" s="14"/>
      <c r="DX761" s="14"/>
      <c r="DY761" s="14"/>
      <c r="DZ761" s="14"/>
      <c r="EA761" s="14"/>
    </row>
    <row r="762" spans="1:131" x14ac:dyDescent="0.25">
      <c r="A762" s="14" t="s">
        <v>64</v>
      </c>
      <c r="B762" s="14" t="s">
        <v>32</v>
      </c>
      <c r="C762" s="14" t="s">
        <v>63</v>
      </c>
      <c r="D762" s="14" t="s">
        <v>63</v>
      </c>
      <c r="E762" s="14" t="s">
        <v>63</v>
      </c>
      <c r="F762" s="14" t="s">
        <v>63</v>
      </c>
      <c r="G762" s="14" t="s">
        <v>192</v>
      </c>
      <c r="H762" s="1">
        <v>42181</v>
      </c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  <c r="BB762" s="14"/>
      <c r="BC762" s="14"/>
      <c r="BD762" s="14"/>
      <c r="BE762" s="14"/>
      <c r="BF762" s="14"/>
      <c r="BG762" s="14"/>
      <c r="BH762" s="14"/>
      <c r="BI762" s="14"/>
      <c r="BJ762" s="14"/>
      <c r="BK762" s="14"/>
      <c r="BL762" s="14"/>
      <c r="BM762" s="14"/>
      <c r="BN762" s="14"/>
      <c r="BO762" s="14"/>
      <c r="BP762" s="14"/>
      <c r="BQ762" s="14"/>
      <c r="BR762" s="14"/>
      <c r="BS762" s="14"/>
      <c r="BT762" s="14"/>
      <c r="BU762" s="14"/>
      <c r="BV762" s="14"/>
      <c r="BW762" s="14"/>
      <c r="BX762" s="14"/>
      <c r="BY762" s="14"/>
      <c r="BZ762" s="14"/>
      <c r="CA762" s="14"/>
      <c r="CB762" s="14"/>
      <c r="CC762" s="14"/>
      <c r="CD762" s="14"/>
      <c r="CE762" s="14"/>
      <c r="CF762" s="14"/>
      <c r="CG762" s="14"/>
      <c r="CH762" s="14"/>
      <c r="CI762" s="14"/>
      <c r="CJ762" s="14"/>
      <c r="CK762" s="14"/>
      <c r="CL762" s="14"/>
      <c r="CM762" s="14"/>
      <c r="CN762" s="14"/>
      <c r="CO762" s="14"/>
      <c r="CP762" s="14"/>
      <c r="CQ762" s="14"/>
      <c r="CR762" s="14"/>
      <c r="CS762" s="14"/>
      <c r="CT762" s="14"/>
      <c r="CU762" s="14"/>
      <c r="CV762" s="14"/>
      <c r="CW762" s="14"/>
      <c r="CX762" s="14"/>
      <c r="CY762" s="14"/>
      <c r="CZ762" s="14"/>
      <c r="DD762" s="14">
        <v>16</v>
      </c>
      <c r="DE762" s="14">
        <v>19</v>
      </c>
      <c r="DF762" s="27">
        <f t="shared" ca="1" si="12"/>
        <v>0</v>
      </c>
      <c r="DG762" s="14">
        <v>1</v>
      </c>
      <c r="DH762" s="14"/>
      <c r="DI762" s="14"/>
      <c r="DJ762" s="14"/>
      <c r="DK762" s="14"/>
      <c r="DL762" s="14"/>
      <c r="DM762" s="14"/>
      <c r="DN762" s="14"/>
      <c r="DO762" s="14"/>
      <c r="DP762" s="14"/>
      <c r="DQ762" s="14"/>
      <c r="DR762" s="14"/>
      <c r="DS762" s="14"/>
      <c r="DT762" s="14"/>
      <c r="DU762" s="14"/>
      <c r="DV762" s="14"/>
      <c r="DW762" s="14"/>
      <c r="DX762" s="14"/>
      <c r="DY762" s="14"/>
      <c r="DZ762" s="14"/>
      <c r="EA762" s="14"/>
    </row>
    <row r="763" spans="1:131" x14ac:dyDescent="0.25">
      <c r="A763" s="14" t="s">
        <v>64</v>
      </c>
      <c r="B763" s="14" t="s">
        <v>32</v>
      </c>
      <c r="C763" s="14" t="s">
        <v>63</v>
      </c>
      <c r="D763" s="14" t="s">
        <v>63</v>
      </c>
      <c r="E763" s="14" t="s">
        <v>63</v>
      </c>
      <c r="F763" s="14" t="s">
        <v>63</v>
      </c>
      <c r="G763" s="14" t="s">
        <v>192</v>
      </c>
      <c r="H763" s="1">
        <v>42185</v>
      </c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  <c r="BB763" s="14"/>
      <c r="BC763" s="14"/>
      <c r="BD763" s="14"/>
      <c r="BE763" s="14"/>
      <c r="BF763" s="14"/>
      <c r="BG763" s="14"/>
      <c r="BH763" s="14"/>
      <c r="BI763" s="14"/>
      <c r="BJ763" s="14"/>
      <c r="BK763" s="14"/>
      <c r="BL763" s="14"/>
      <c r="BM763" s="14"/>
      <c r="BN763" s="14"/>
      <c r="BO763" s="14"/>
      <c r="BP763" s="14"/>
      <c r="BQ763" s="14"/>
      <c r="BR763" s="14"/>
      <c r="BS763" s="14"/>
      <c r="BT763" s="14"/>
      <c r="BU763" s="14"/>
      <c r="BV763" s="14"/>
      <c r="BW763" s="14"/>
      <c r="BX763" s="14"/>
      <c r="BY763" s="14"/>
      <c r="BZ763" s="14"/>
      <c r="CA763" s="14"/>
      <c r="CB763" s="14"/>
      <c r="CC763" s="14"/>
      <c r="CD763" s="14"/>
      <c r="CE763" s="14"/>
      <c r="CF763" s="14"/>
      <c r="CG763" s="14"/>
      <c r="CH763" s="14"/>
      <c r="CI763" s="14"/>
      <c r="CJ763" s="14"/>
      <c r="CK763" s="14"/>
      <c r="CL763" s="14"/>
      <c r="CM763" s="14"/>
      <c r="CN763" s="14"/>
      <c r="CO763" s="14"/>
      <c r="CP763" s="14"/>
      <c r="CQ763" s="14"/>
      <c r="CR763" s="14"/>
      <c r="CS763" s="14"/>
      <c r="CT763" s="14"/>
      <c r="CU763" s="14"/>
      <c r="CV763" s="14"/>
      <c r="CW763" s="14"/>
      <c r="CX763" s="14"/>
      <c r="CY763" s="14"/>
      <c r="CZ763" s="14"/>
      <c r="DD763" s="14">
        <v>16</v>
      </c>
      <c r="DE763" s="14">
        <v>19</v>
      </c>
      <c r="DF763" s="27">
        <f t="shared" ca="1" si="12"/>
        <v>0</v>
      </c>
      <c r="DG763" s="14">
        <v>1</v>
      </c>
      <c r="DH763" s="14"/>
      <c r="DI763" s="14"/>
      <c r="DJ763" s="14"/>
      <c r="DK763" s="14"/>
      <c r="DL763" s="14"/>
      <c r="DM763" s="14"/>
      <c r="DN763" s="14"/>
      <c r="DO763" s="14"/>
      <c r="DP763" s="14"/>
      <c r="DQ763" s="14"/>
      <c r="DR763" s="14"/>
      <c r="DS763" s="14"/>
      <c r="DT763" s="14"/>
      <c r="DU763" s="14"/>
      <c r="DV763" s="14"/>
      <c r="DW763" s="14"/>
      <c r="DX763" s="14"/>
      <c r="DY763" s="14"/>
      <c r="DZ763" s="14"/>
      <c r="EA763" s="14"/>
    </row>
    <row r="764" spans="1:131" x14ac:dyDescent="0.25">
      <c r="A764" s="14" t="s">
        <v>64</v>
      </c>
      <c r="B764" s="14" t="s">
        <v>32</v>
      </c>
      <c r="C764" s="14" t="s">
        <v>63</v>
      </c>
      <c r="D764" s="14" t="s">
        <v>63</v>
      </c>
      <c r="E764" s="14" t="s">
        <v>63</v>
      </c>
      <c r="F764" s="14" t="s">
        <v>63</v>
      </c>
      <c r="G764" s="14" t="s">
        <v>192</v>
      </c>
      <c r="H764" s="1">
        <v>42186</v>
      </c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  <c r="BE764" s="14"/>
      <c r="BF764" s="14"/>
      <c r="BG764" s="14"/>
      <c r="BH764" s="14"/>
      <c r="BI764" s="14"/>
      <c r="BJ764" s="14"/>
      <c r="BK764" s="14"/>
      <c r="BL764" s="14"/>
      <c r="BM764" s="14"/>
      <c r="BN764" s="14"/>
      <c r="BO764" s="14"/>
      <c r="BP764" s="14"/>
      <c r="BQ764" s="14"/>
      <c r="BR764" s="14"/>
      <c r="BS764" s="14"/>
      <c r="BT764" s="14"/>
      <c r="BU764" s="14"/>
      <c r="BV764" s="14"/>
      <c r="BW764" s="14"/>
      <c r="BX764" s="14"/>
      <c r="BY764" s="14"/>
      <c r="BZ764" s="14"/>
      <c r="CA764" s="14"/>
      <c r="CB764" s="14"/>
      <c r="CC764" s="14"/>
      <c r="CD764" s="14"/>
      <c r="CE764" s="14"/>
      <c r="CF764" s="14"/>
      <c r="CG764" s="14"/>
      <c r="CH764" s="14"/>
      <c r="CI764" s="14"/>
      <c r="CJ764" s="14"/>
      <c r="CK764" s="14"/>
      <c r="CL764" s="14"/>
      <c r="CM764" s="14"/>
      <c r="CN764" s="14"/>
      <c r="CO764" s="14"/>
      <c r="CP764" s="14"/>
      <c r="CQ764" s="14"/>
      <c r="CR764" s="14"/>
      <c r="CS764" s="14"/>
      <c r="CT764" s="14"/>
      <c r="CU764" s="14"/>
      <c r="CV764" s="14"/>
      <c r="CW764" s="14"/>
      <c r="CX764" s="14"/>
      <c r="CY764" s="14"/>
      <c r="CZ764" s="14"/>
      <c r="DD764" s="14">
        <v>16</v>
      </c>
      <c r="DE764" s="14">
        <v>19</v>
      </c>
      <c r="DF764" s="27">
        <f t="shared" ca="1" si="12"/>
        <v>0</v>
      </c>
      <c r="DG764" s="14">
        <v>1</v>
      </c>
      <c r="DH764" s="14"/>
      <c r="DI764" s="14"/>
      <c r="DJ764" s="14"/>
      <c r="DK764" s="14"/>
      <c r="DL764" s="14"/>
      <c r="DM764" s="14"/>
      <c r="DN764" s="14"/>
      <c r="DO764" s="14"/>
      <c r="DP764" s="14"/>
      <c r="DQ764" s="14"/>
      <c r="DR764" s="14"/>
      <c r="DS764" s="14"/>
      <c r="DT764" s="14"/>
      <c r="DU764" s="14"/>
      <c r="DV764" s="14"/>
      <c r="DW764" s="14"/>
      <c r="DX764" s="14"/>
      <c r="DY764" s="14"/>
      <c r="DZ764" s="14"/>
      <c r="EA764" s="14"/>
    </row>
    <row r="765" spans="1:131" x14ac:dyDescent="0.25">
      <c r="A765" s="14" t="s">
        <v>64</v>
      </c>
      <c r="B765" s="14" t="s">
        <v>32</v>
      </c>
      <c r="C765" s="14" t="s">
        <v>63</v>
      </c>
      <c r="D765" s="14" t="s">
        <v>63</v>
      </c>
      <c r="E765" s="14" t="s">
        <v>63</v>
      </c>
      <c r="F765" s="14" t="s">
        <v>63</v>
      </c>
      <c r="G765" s="14" t="s">
        <v>192</v>
      </c>
      <c r="H765" s="1">
        <v>42201</v>
      </c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  <c r="BB765" s="14"/>
      <c r="BC765" s="14"/>
      <c r="BD765" s="14"/>
      <c r="BE765" s="14"/>
      <c r="BF765" s="14"/>
      <c r="BG765" s="14"/>
      <c r="BH765" s="14"/>
      <c r="BI765" s="14"/>
      <c r="BJ765" s="14"/>
      <c r="BK765" s="14"/>
      <c r="BL765" s="14"/>
      <c r="BM765" s="14"/>
      <c r="BN765" s="14"/>
      <c r="BO765" s="14"/>
      <c r="BP765" s="14"/>
      <c r="BQ765" s="14"/>
      <c r="BR765" s="14"/>
      <c r="BS765" s="14"/>
      <c r="BT765" s="14"/>
      <c r="BU765" s="14"/>
      <c r="BV765" s="14"/>
      <c r="BW765" s="14"/>
      <c r="BX765" s="14"/>
      <c r="BY765" s="14"/>
      <c r="BZ765" s="14"/>
      <c r="CA765" s="14"/>
      <c r="CB765" s="14"/>
      <c r="CC765" s="14"/>
      <c r="CD765" s="14"/>
      <c r="CE765" s="14"/>
      <c r="CF765" s="14"/>
      <c r="CG765" s="14"/>
      <c r="CH765" s="14"/>
      <c r="CI765" s="14"/>
      <c r="CJ765" s="14"/>
      <c r="CK765" s="14"/>
      <c r="CL765" s="14"/>
      <c r="CM765" s="14"/>
      <c r="CN765" s="14"/>
      <c r="CO765" s="14"/>
      <c r="CP765" s="14"/>
      <c r="CQ765" s="14"/>
      <c r="CR765" s="14"/>
      <c r="CS765" s="14"/>
      <c r="CT765" s="14"/>
      <c r="CU765" s="14"/>
      <c r="CV765" s="14"/>
      <c r="CW765" s="14"/>
      <c r="CX765" s="14"/>
      <c r="CY765" s="14"/>
      <c r="CZ765" s="14"/>
      <c r="DD765" s="14">
        <v>17</v>
      </c>
      <c r="DE765" s="14">
        <v>19</v>
      </c>
      <c r="DF765" s="27">
        <f t="shared" ca="1" si="12"/>
        <v>0</v>
      </c>
      <c r="DG765" s="14">
        <v>1</v>
      </c>
      <c r="DH765" s="14"/>
      <c r="DI765" s="14"/>
      <c r="DJ765" s="14"/>
      <c r="DK765" s="14"/>
      <c r="DL765" s="14"/>
      <c r="DM765" s="14"/>
      <c r="DN765" s="14"/>
      <c r="DO765" s="14"/>
      <c r="DP765" s="14"/>
      <c r="DQ765" s="14"/>
      <c r="DR765" s="14"/>
      <c r="DS765" s="14"/>
      <c r="DT765" s="14"/>
      <c r="DU765" s="14"/>
      <c r="DV765" s="14"/>
      <c r="DW765" s="14"/>
      <c r="DX765" s="14"/>
      <c r="DY765" s="14"/>
      <c r="DZ765" s="14"/>
      <c r="EA765" s="14"/>
    </row>
    <row r="766" spans="1:131" x14ac:dyDescent="0.25">
      <c r="A766" s="14" t="s">
        <v>64</v>
      </c>
      <c r="B766" s="14" t="s">
        <v>32</v>
      </c>
      <c r="C766" s="14" t="s">
        <v>63</v>
      </c>
      <c r="D766" s="14" t="s">
        <v>63</v>
      </c>
      <c r="E766" s="14" t="s">
        <v>63</v>
      </c>
      <c r="F766" s="14" t="s">
        <v>63</v>
      </c>
      <c r="G766" s="14" t="s">
        <v>192</v>
      </c>
      <c r="H766" s="1">
        <v>42213</v>
      </c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  <c r="BE766" s="14"/>
      <c r="BF766" s="14"/>
      <c r="BG766" s="14"/>
      <c r="BH766" s="14"/>
      <c r="BI766" s="14"/>
      <c r="BJ766" s="14"/>
      <c r="BK766" s="14"/>
      <c r="BL766" s="14"/>
      <c r="BM766" s="14"/>
      <c r="BN766" s="14"/>
      <c r="BO766" s="14"/>
      <c r="BP766" s="14"/>
      <c r="BQ766" s="14"/>
      <c r="BR766" s="14"/>
      <c r="BS766" s="14"/>
      <c r="BT766" s="14"/>
      <c r="BU766" s="14"/>
      <c r="BV766" s="14"/>
      <c r="BW766" s="14"/>
      <c r="BX766" s="14"/>
      <c r="BY766" s="14"/>
      <c r="BZ766" s="14"/>
      <c r="CA766" s="14"/>
      <c r="CB766" s="14"/>
      <c r="CC766" s="14"/>
      <c r="CD766" s="14"/>
      <c r="CE766" s="14"/>
      <c r="CF766" s="14"/>
      <c r="CG766" s="14"/>
      <c r="CH766" s="14"/>
      <c r="CI766" s="14"/>
      <c r="CJ766" s="14"/>
      <c r="CK766" s="14"/>
      <c r="CL766" s="14"/>
      <c r="CM766" s="14"/>
      <c r="CN766" s="14"/>
      <c r="CO766" s="14"/>
      <c r="CP766" s="14"/>
      <c r="CQ766" s="14"/>
      <c r="CR766" s="14"/>
      <c r="CS766" s="14"/>
      <c r="CT766" s="14"/>
      <c r="CU766" s="14"/>
      <c r="CV766" s="14"/>
      <c r="CW766" s="14"/>
      <c r="CX766" s="14"/>
      <c r="CY766" s="14"/>
      <c r="CZ766" s="14"/>
      <c r="DD766" s="14">
        <v>16</v>
      </c>
      <c r="DE766" s="14">
        <v>19</v>
      </c>
      <c r="DF766" s="27">
        <f t="shared" ca="1" si="12"/>
        <v>0</v>
      </c>
      <c r="DG766" s="14">
        <v>1</v>
      </c>
      <c r="DH766" s="14"/>
      <c r="DI766" s="14"/>
      <c r="DJ766" s="14"/>
      <c r="DK766" s="14"/>
      <c r="DL766" s="14"/>
      <c r="DM766" s="14"/>
      <c r="DN766" s="14"/>
      <c r="DO766" s="14"/>
      <c r="DP766" s="14"/>
      <c r="DQ766" s="14"/>
      <c r="DR766" s="14"/>
      <c r="DS766" s="14"/>
      <c r="DT766" s="14"/>
      <c r="DU766" s="14"/>
      <c r="DV766" s="14"/>
      <c r="DW766" s="14"/>
      <c r="DX766" s="14"/>
      <c r="DY766" s="14"/>
      <c r="DZ766" s="14"/>
      <c r="EA766" s="14"/>
    </row>
    <row r="767" spans="1:131" x14ac:dyDescent="0.25">
      <c r="A767" s="14" t="s">
        <v>64</v>
      </c>
      <c r="B767" s="14" t="s">
        <v>32</v>
      </c>
      <c r="C767" s="14" t="s">
        <v>63</v>
      </c>
      <c r="D767" s="14" t="s">
        <v>63</v>
      </c>
      <c r="E767" s="14" t="s">
        <v>63</v>
      </c>
      <c r="F767" s="14" t="s">
        <v>63</v>
      </c>
      <c r="G767" s="14" t="s">
        <v>192</v>
      </c>
      <c r="H767" s="1">
        <v>42214</v>
      </c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  <c r="BE767" s="14"/>
      <c r="BF767" s="14"/>
      <c r="BG767" s="14"/>
      <c r="BH767" s="14"/>
      <c r="BI767" s="14"/>
      <c r="BJ767" s="14"/>
      <c r="BK767" s="14"/>
      <c r="BL767" s="14"/>
      <c r="BM767" s="14"/>
      <c r="BN767" s="14"/>
      <c r="BO767" s="14"/>
      <c r="BP767" s="14"/>
      <c r="BQ767" s="14"/>
      <c r="BR767" s="14"/>
      <c r="BS767" s="14"/>
      <c r="BT767" s="14"/>
      <c r="BU767" s="14"/>
      <c r="BV767" s="14"/>
      <c r="BW767" s="14"/>
      <c r="BX767" s="14"/>
      <c r="BY767" s="14"/>
      <c r="BZ767" s="14"/>
      <c r="CA767" s="14"/>
      <c r="CB767" s="14"/>
      <c r="CC767" s="14"/>
      <c r="CD767" s="14"/>
      <c r="CE767" s="14"/>
      <c r="CF767" s="14"/>
      <c r="CG767" s="14"/>
      <c r="CH767" s="14"/>
      <c r="CI767" s="14"/>
      <c r="CJ767" s="14"/>
      <c r="CK767" s="14"/>
      <c r="CL767" s="14"/>
      <c r="CM767" s="14"/>
      <c r="CN767" s="14"/>
      <c r="CO767" s="14"/>
      <c r="CP767" s="14"/>
      <c r="CQ767" s="14"/>
      <c r="CR767" s="14"/>
      <c r="CS767" s="14"/>
      <c r="CT767" s="14"/>
      <c r="CU767" s="14"/>
      <c r="CV767" s="14"/>
      <c r="CW767" s="14"/>
      <c r="CX767" s="14"/>
      <c r="CY767" s="14"/>
      <c r="CZ767" s="14"/>
      <c r="DD767" s="14">
        <v>16</v>
      </c>
      <c r="DE767" s="14">
        <v>19</v>
      </c>
      <c r="DF767" s="27">
        <f t="shared" ca="1" si="12"/>
        <v>0</v>
      </c>
      <c r="DG767" s="14">
        <v>1</v>
      </c>
      <c r="DH767" s="14"/>
      <c r="DI767" s="14"/>
      <c r="DJ767" s="14"/>
      <c r="DK767" s="14"/>
      <c r="DL767" s="14"/>
      <c r="DM767" s="14"/>
      <c r="DN767" s="14"/>
      <c r="DO767" s="14"/>
      <c r="DP767" s="14"/>
      <c r="DQ767" s="14"/>
      <c r="DR767" s="14"/>
      <c r="DS767" s="14"/>
      <c r="DT767" s="14"/>
      <c r="DU767" s="14"/>
      <c r="DV767" s="14"/>
      <c r="DW767" s="14"/>
      <c r="DX767" s="14"/>
      <c r="DY767" s="14"/>
      <c r="DZ767" s="14"/>
      <c r="EA767" s="14"/>
    </row>
    <row r="768" spans="1:131" x14ac:dyDescent="0.25">
      <c r="A768" s="14" t="s">
        <v>64</v>
      </c>
      <c r="B768" s="14" t="s">
        <v>32</v>
      </c>
      <c r="C768" s="14" t="s">
        <v>63</v>
      </c>
      <c r="D768" s="14" t="s">
        <v>63</v>
      </c>
      <c r="E768" s="14" t="s">
        <v>63</v>
      </c>
      <c r="F768" s="14" t="s">
        <v>63</v>
      </c>
      <c r="G768" s="14" t="s">
        <v>192</v>
      </c>
      <c r="H768" s="1">
        <v>42215</v>
      </c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  <c r="BE768" s="14"/>
      <c r="BF768" s="14"/>
      <c r="BG768" s="14"/>
      <c r="BH768" s="14"/>
      <c r="BI768" s="14"/>
      <c r="BJ768" s="14"/>
      <c r="BK768" s="14"/>
      <c r="BL768" s="14"/>
      <c r="BM768" s="14"/>
      <c r="BN768" s="14"/>
      <c r="BO768" s="14"/>
      <c r="BP768" s="14"/>
      <c r="BQ768" s="14"/>
      <c r="BR768" s="14"/>
      <c r="BS768" s="14"/>
      <c r="BT768" s="14"/>
      <c r="BU768" s="14"/>
      <c r="BV768" s="14"/>
      <c r="BW768" s="14"/>
      <c r="BX768" s="14"/>
      <c r="BY768" s="14"/>
      <c r="BZ768" s="14"/>
      <c r="CA768" s="14"/>
      <c r="CB768" s="14"/>
      <c r="CC768" s="14"/>
      <c r="CD768" s="14"/>
      <c r="CE768" s="14"/>
      <c r="CF768" s="14"/>
      <c r="CG768" s="14"/>
      <c r="CH768" s="14"/>
      <c r="CI768" s="14"/>
      <c r="CJ768" s="14"/>
      <c r="CK768" s="14"/>
      <c r="CL768" s="14"/>
      <c r="CM768" s="14"/>
      <c r="CN768" s="14"/>
      <c r="CO768" s="14"/>
      <c r="CP768" s="14"/>
      <c r="CQ768" s="14"/>
      <c r="CR768" s="14"/>
      <c r="CS768" s="14"/>
      <c r="CT768" s="14"/>
      <c r="CU768" s="14"/>
      <c r="CV768" s="14"/>
      <c r="CW768" s="14"/>
      <c r="CX768" s="14"/>
      <c r="CY768" s="14"/>
      <c r="CZ768" s="14"/>
      <c r="DD768" s="14">
        <v>16</v>
      </c>
      <c r="DE768" s="14">
        <v>19</v>
      </c>
      <c r="DF768" s="27">
        <f t="shared" ca="1" si="12"/>
        <v>0</v>
      </c>
      <c r="DG768" s="14">
        <v>1</v>
      </c>
      <c r="DH768" s="14"/>
      <c r="DI768" s="14"/>
      <c r="DJ768" s="14"/>
      <c r="DK768" s="14"/>
      <c r="DL768" s="14"/>
      <c r="DM768" s="14"/>
      <c r="DN768" s="14"/>
      <c r="DO768" s="14"/>
      <c r="DP768" s="14"/>
      <c r="DQ768" s="14"/>
      <c r="DR768" s="14"/>
      <c r="DS768" s="14"/>
      <c r="DT768" s="14"/>
      <c r="DU768" s="14"/>
      <c r="DV768" s="14"/>
      <c r="DW768" s="14"/>
      <c r="DX768" s="14"/>
      <c r="DY768" s="14"/>
      <c r="DZ768" s="14"/>
      <c r="EA768" s="14"/>
    </row>
    <row r="769" spans="1:131" x14ac:dyDescent="0.25">
      <c r="A769" s="14" t="s">
        <v>64</v>
      </c>
      <c r="B769" s="14" t="s">
        <v>32</v>
      </c>
      <c r="C769" s="14" t="s">
        <v>63</v>
      </c>
      <c r="D769" s="14" t="s">
        <v>63</v>
      </c>
      <c r="E769" s="14" t="s">
        <v>63</v>
      </c>
      <c r="F769" s="14" t="s">
        <v>63</v>
      </c>
      <c r="G769" s="14" t="s">
        <v>192</v>
      </c>
      <c r="H769" s="1">
        <v>42233</v>
      </c>
      <c r="I769" s="14">
        <v>10893.56</v>
      </c>
      <c r="J769" s="14">
        <v>10934.51</v>
      </c>
      <c r="K769" s="14">
        <v>10792.94</v>
      </c>
      <c r="L769" s="14">
        <v>10674.23</v>
      </c>
      <c r="M769" s="14">
        <v>11696.88</v>
      </c>
      <c r="N769" s="14">
        <v>12443.31</v>
      </c>
      <c r="O769" s="14">
        <v>14040.89</v>
      </c>
      <c r="P769" s="14">
        <v>15538.42</v>
      </c>
      <c r="Q769" s="14">
        <v>16786.71</v>
      </c>
      <c r="R769" s="14">
        <v>18341.13</v>
      </c>
      <c r="S769" s="14">
        <v>20334.689999999999</v>
      </c>
      <c r="T769" s="14">
        <v>20829.71</v>
      </c>
      <c r="U769" s="14">
        <v>21040.6</v>
      </c>
      <c r="V769" s="14">
        <v>21176.47</v>
      </c>
      <c r="W769" s="14">
        <v>21008.23</v>
      </c>
      <c r="X769" s="14">
        <v>17771.13</v>
      </c>
      <c r="Y769" s="14">
        <v>17836.509999999998</v>
      </c>
      <c r="Z769" s="14">
        <v>17605.849999999999</v>
      </c>
      <c r="AA769" s="14">
        <v>18186.98</v>
      </c>
      <c r="AB769" s="14">
        <v>20017.759999999998</v>
      </c>
      <c r="AC769" s="14">
        <v>20715.62</v>
      </c>
      <c r="AD769" s="14">
        <v>18618.37</v>
      </c>
      <c r="AE769" s="14">
        <v>15307.78</v>
      </c>
      <c r="AF769" s="14">
        <v>14251.38</v>
      </c>
      <c r="AG769" s="14">
        <v>17850.12</v>
      </c>
      <c r="AH769" s="14">
        <v>10984.2</v>
      </c>
      <c r="AI769" s="14">
        <v>10988.5</v>
      </c>
      <c r="AJ769" s="14">
        <v>10801.1</v>
      </c>
      <c r="AK769" s="14">
        <v>10714.27</v>
      </c>
      <c r="AL769" s="14">
        <v>11888.88</v>
      </c>
      <c r="AM769" s="14">
        <v>12551.96</v>
      </c>
      <c r="AN769" s="14">
        <v>14097.57</v>
      </c>
      <c r="AO769" s="14">
        <v>15355.86</v>
      </c>
      <c r="AP769" s="14">
        <v>16861.7</v>
      </c>
      <c r="AQ769" s="14">
        <v>18576.009999999998</v>
      </c>
      <c r="AR769" s="14">
        <v>20341.71</v>
      </c>
      <c r="AS769" s="14">
        <v>20771.96</v>
      </c>
      <c r="AT769" s="14">
        <v>20894.43</v>
      </c>
      <c r="AU769" s="14">
        <v>21718.47</v>
      </c>
      <c r="AV769" s="14">
        <v>22516.04</v>
      </c>
      <c r="AW769" s="14">
        <v>22010.21</v>
      </c>
      <c r="AX769" s="14">
        <v>21936.46</v>
      </c>
      <c r="AY769" s="14">
        <v>21767.98</v>
      </c>
      <c r="AZ769" s="14">
        <v>21930.76</v>
      </c>
      <c r="BA769" s="14">
        <v>20876.84</v>
      </c>
      <c r="BB769" s="14">
        <v>20347.099999999999</v>
      </c>
      <c r="BC769" s="14">
        <v>18516.099999999999</v>
      </c>
      <c r="BD769" s="14">
        <v>15329.4</v>
      </c>
      <c r="BE769" s="14">
        <v>14307.4</v>
      </c>
      <c r="BF769" s="14">
        <v>21942.799999999999</v>
      </c>
      <c r="BG769" s="14">
        <v>72.5</v>
      </c>
      <c r="BH769" s="14">
        <v>70.713679999999997</v>
      </c>
      <c r="BI769" s="14">
        <v>68.645300000000006</v>
      </c>
      <c r="BJ769" s="14">
        <v>67.320509999999999</v>
      </c>
      <c r="BK769" s="14">
        <v>67.038460000000001</v>
      </c>
      <c r="BL769" s="14">
        <v>65.726489999999998</v>
      </c>
      <c r="BM769" s="14">
        <v>64.722219999999993</v>
      </c>
      <c r="BN769" s="14">
        <v>67.542730000000006</v>
      </c>
      <c r="BO769" s="14">
        <v>72.269229999999993</v>
      </c>
      <c r="BP769" s="14">
        <v>76.987179999999995</v>
      </c>
      <c r="BQ769" s="14">
        <v>80.94444</v>
      </c>
      <c r="BR769" s="14">
        <v>84.965810000000005</v>
      </c>
      <c r="BS769" s="14">
        <v>87.474360000000004</v>
      </c>
      <c r="BT769" s="14">
        <v>89.722219999999993</v>
      </c>
      <c r="BU769" s="14">
        <v>91.068370000000002</v>
      </c>
      <c r="BV769" s="14">
        <v>91.581199999999995</v>
      </c>
      <c r="BW769" s="14">
        <v>91.183760000000007</v>
      </c>
      <c r="BX769" s="14">
        <v>90.179490000000001</v>
      </c>
      <c r="BY769" s="14">
        <v>87.149569999999997</v>
      </c>
      <c r="BZ769" s="14">
        <v>82.786320000000003</v>
      </c>
      <c r="CA769" s="14">
        <v>78.730770000000007</v>
      </c>
      <c r="CB769" s="14">
        <v>76.200850000000003</v>
      </c>
      <c r="CC769" s="14">
        <v>74.158119999999997</v>
      </c>
      <c r="CD769" s="14">
        <v>72.611109999999996</v>
      </c>
      <c r="CE769" s="14">
        <v>53685.82</v>
      </c>
      <c r="CF769" s="14">
        <v>45699.42</v>
      </c>
      <c r="CG769" s="14">
        <v>37078.29</v>
      </c>
      <c r="CH769" s="14">
        <v>31614.39</v>
      </c>
      <c r="CI769" s="14">
        <v>23308.73</v>
      </c>
      <c r="CJ769" s="14">
        <v>16524.97</v>
      </c>
      <c r="CK769" s="14">
        <v>12954.89</v>
      </c>
      <c r="CL769" s="14">
        <v>17690.38</v>
      </c>
      <c r="CM769" s="14">
        <v>21719.91</v>
      </c>
      <c r="CN769" s="14">
        <v>35066.080000000002</v>
      </c>
      <c r="CO769" s="14">
        <v>50035.5</v>
      </c>
      <c r="CP769" s="14">
        <v>54995.15</v>
      </c>
      <c r="CQ769" s="14">
        <v>56861.11</v>
      </c>
      <c r="CR769" s="14">
        <v>63236.63</v>
      </c>
      <c r="CS769" s="14">
        <v>61844.76</v>
      </c>
      <c r="CT769" s="14">
        <v>63447.32</v>
      </c>
      <c r="CU769" s="14">
        <v>63301.919999999998</v>
      </c>
      <c r="CV769" s="14">
        <v>66878.77</v>
      </c>
      <c r="CW769" s="14">
        <v>67733.97</v>
      </c>
      <c r="CX769" s="14">
        <v>64706.05</v>
      </c>
      <c r="CY769" s="14">
        <v>61916.800000000003</v>
      </c>
      <c r="CZ769" s="14">
        <v>68667</v>
      </c>
      <c r="DA769" s="14">
        <v>87065.07</v>
      </c>
      <c r="DB769" s="14">
        <v>108118.39999999999</v>
      </c>
      <c r="DC769" s="14">
        <v>56034.42</v>
      </c>
      <c r="DD769" s="14">
        <v>16</v>
      </c>
      <c r="DE769" s="14">
        <v>19</v>
      </c>
      <c r="DF769" s="27">
        <f t="shared" ref="DF769:DF832" ca="1" si="13">(SUM(OFFSET($AG769, 0, $DD769-1, 1, $DE769-$DD769+1))-SUM(OFFSET($I769, 0, $DD769-1, 1, $DE769-$DD769+1)))/($DE769-$DD769+1)</f>
        <v>4207.5549999999967</v>
      </c>
      <c r="DG769" s="14">
        <v>0</v>
      </c>
      <c r="DH769" s="14"/>
      <c r="DI769" s="14"/>
      <c r="DJ769" s="14"/>
      <c r="DK769" s="14"/>
      <c r="DL769" s="14"/>
      <c r="DM769" s="14"/>
      <c r="DN769" s="14"/>
      <c r="DO769" s="14"/>
      <c r="DP769" s="14"/>
      <c r="DQ769" s="14"/>
      <c r="DR769" s="14"/>
      <c r="DS769" s="14"/>
      <c r="DT769" s="14"/>
      <c r="DU769" s="14"/>
      <c r="DV769" s="14"/>
      <c r="DW769" s="14"/>
      <c r="DX769" s="14"/>
      <c r="DY769" s="14"/>
      <c r="DZ769" s="14"/>
      <c r="EA769" s="14"/>
    </row>
    <row r="770" spans="1:131" x14ac:dyDescent="0.25">
      <c r="A770" s="14" t="s">
        <v>64</v>
      </c>
      <c r="B770" s="14" t="s">
        <v>32</v>
      </c>
      <c r="C770" s="14" t="s">
        <v>63</v>
      </c>
      <c r="D770" s="14" t="s">
        <v>63</v>
      </c>
      <c r="E770" s="14" t="s">
        <v>63</v>
      </c>
      <c r="F770" s="14" t="s">
        <v>63</v>
      </c>
      <c r="G770" s="14" t="s">
        <v>192</v>
      </c>
      <c r="H770" s="1">
        <v>42234</v>
      </c>
      <c r="I770" s="14">
        <v>14133.71</v>
      </c>
      <c r="J770" s="14">
        <v>13745.37</v>
      </c>
      <c r="K770" s="14">
        <v>13315.82</v>
      </c>
      <c r="L770" s="14">
        <v>13553.04</v>
      </c>
      <c r="M770" s="14">
        <v>13835.55</v>
      </c>
      <c r="N770" s="14">
        <v>14479.34</v>
      </c>
      <c r="O770" s="14">
        <v>16158.27</v>
      </c>
      <c r="P770" s="14">
        <v>16881.18</v>
      </c>
      <c r="Q770" s="14">
        <v>17906.810000000001</v>
      </c>
      <c r="R770" s="14">
        <v>19254.18</v>
      </c>
      <c r="S770" s="14">
        <v>21312.880000000001</v>
      </c>
      <c r="T770" s="14">
        <v>21687.01</v>
      </c>
      <c r="U770" s="14">
        <v>21944.9</v>
      </c>
      <c r="V770" s="14">
        <v>22572.9</v>
      </c>
      <c r="W770" s="14">
        <v>21907.88</v>
      </c>
      <c r="X770" s="14">
        <v>19013.32</v>
      </c>
      <c r="Y770" s="14">
        <v>18875.490000000002</v>
      </c>
      <c r="Z770" s="14">
        <v>18519.580000000002</v>
      </c>
      <c r="AA770" s="14">
        <v>19229.13</v>
      </c>
      <c r="AB770" s="14">
        <v>21115.53</v>
      </c>
      <c r="AC770" s="14">
        <v>22029.62</v>
      </c>
      <c r="AD770" s="14">
        <v>19821.2</v>
      </c>
      <c r="AE770" s="14">
        <v>16122.66</v>
      </c>
      <c r="AF770" s="14">
        <v>15007.45</v>
      </c>
      <c r="AG770" s="14">
        <v>18909.38</v>
      </c>
      <c r="AH770" s="14">
        <v>14263</v>
      </c>
      <c r="AI770" s="14">
        <v>13749.28</v>
      </c>
      <c r="AJ770" s="14">
        <v>13321.1</v>
      </c>
      <c r="AK770" s="14">
        <v>13417.81</v>
      </c>
      <c r="AL770" s="14">
        <v>13849.29</v>
      </c>
      <c r="AM770" s="14">
        <v>14512.05</v>
      </c>
      <c r="AN770" s="14">
        <v>16311.71</v>
      </c>
      <c r="AO770" s="14">
        <v>16709.38</v>
      </c>
      <c r="AP770" s="14">
        <v>17954.34</v>
      </c>
      <c r="AQ770" s="14">
        <v>19313.419999999998</v>
      </c>
      <c r="AR770" s="14">
        <v>21310.66</v>
      </c>
      <c r="AS770" s="14">
        <v>21460.89</v>
      </c>
      <c r="AT770" s="14">
        <v>21574.49</v>
      </c>
      <c r="AU770" s="14">
        <v>22688.16</v>
      </c>
      <c r="AV770" s="14">
        <v>22978.78</v>
      </c>
      <c r="AW770" s="14">
        <v>23364.36</v>
      </c>
      <c r="AX770" s="14">
        <v>23216.52</v>
      </c>
      <c r="AY770" s="14">
        <v>23039.56</v>
      </c>
      <c r="AZ770" s="14">
        <v>23580.58</v>
      </c>
      <c r="BA770" s="14">
        <v>22471.95</v>
      </c>
      <c r="BB770" s="14">
        <v>21952.13</v>
      </c>
      <c r="BC770" s="14">
        <v>20006.54</v>
      </c>
      <c r="BD770" s="14">
        <v>16716.96</v>
      </c>
      <c r="BE770" s="14">
        <v>15594.42</v>
      </c>
      <c r="BF770" s="14">
        <v>23330.78</v>
      </c>
      <c r="BG770" s="14">
        <v>70.735529999999997</v>
      </c>
      <c r="BH770" s="14">
        <v>69.243799999999993</v>
      </c>
      <c r="BI770" s="14">
        <v>67.417360000000002</v>
      </c>
      <c r="BJ770" s="14">
        <v>66.173550000000006</v>
      </c>
      <c r="BK770" s="14">
        <v>64.954539999999994</v>
      </c>
      <c r="BL770" s="14">
        <v>63.9876</v>
      </c>
      <c r="BM770" s="14">
        <v>63.322319999999998</v>
      </c>
      <c r="BN770" s="14">
        <v>65.570250000000001</v>
      </c>
      <c r="BO770" s="14">
        <v>69.260329999999996</v>
      </c>
      <c r="BP770" s="14">
        <v>72.148759999999996</v>
      </c>
      <c r="BQ770" s="14">
        <v>76.103300000000004</v>
      </c>
      <c r="BR770" s="14">
        <v>80.107439999999997</v>
      </c>
      <c r="BS770" s="14">
        <v>82.752070000000003</v>
      </c>
      <c r="BT770" s="14">
        <v>85.185950000000005</v>
      </c>
      <c r="BU770" s="14">
        <v>86.698350000000005</v>
      </c>
      <c r="BV770" s="14">
        <v>87.896699999999996</v>
      </c>
      <c r="BW770" s="14">
        <v>87.739670000000004</v>
      </c>
      <c r="BX770" s="14">
        <v>86.557850000000002</v>
      </c>
      <c r="BY770" s="14">
        <v>84</v>
      </c>
      <c r="BZ770" s="14">
        <v>79.747929999999997</v>
      </c>
      <c r="CA770" s="14">
        <v>76.11157</v>
      </c>
      <c r="CB770" s="14">
        <v>73.995859999999993</v>
      </c>
      <c r="CC770" s="14">
        <v>71.429749999999999</v>
      </c>
      <c r="CD770" s="14">
        <v>69.954539999999994</v>
      </c>
      <c r="CE770" s="14">
        <v>70248.44</v>
      </c>
      <c r="CF770" s="14">
        <v>61439.57</v>
      </c>
      <c r="CG770" s="14">
        <v>54096.69</v>
      </c>
      <c r="CH770" s="14">
        <v>46029.95</v>
      </c>
      <c r="CI770" s="14">
        <v>31225.82</v>
      </c>
      <c r="CJ770" s="14">
        <v>21912.22</v>
      </c>
      <c r="CK770" s="14">
        <v>16735.560000000001</v>
      </c>
      <c r="CL770" s="14">
        <v>19077.88</v>
      </c>
      <c r="CM770" s="14">
        <v>23671.67</v>
      </c>
      <c r="CN770" s="14">
        <v>42996.6</v>
      </c>
      <c r="CO770" s="14">
        <v>64425.57</v>
      </c>
      <c r="CP770" s="14">
        <v>85921.27</v>
      </c>
      <c r="CQ770" s="14">
        <v>84874.4</v>
      </c>
      <c r="CR770" s="14">
        <v>90110.99</v>
      </c>
      <c r="CS770" s="14">
        <v>92255.61</v>
      </c>
      <c r="CT770" s="14">
        <v>93893.51</v>
      </c>
      <c r="CU770" s="14">
        <v>90244.37</v>
      </c>
      <c r="CV770" s="14">
        <v>92835.6</v>
      </c>
      <c r="CW770" s="14">
        <v>89479.48</v>
      </c>
      <c r="CX770" s="14">
        <v>99402.51</v>
      </c>
      <c r="CY770" s="14">
        <v>99285.22</v>
      </c>
      <c r="CZ770" s="14">
        <v>113011.9</v>
      </c>
      <c r="DA770" s="14">
        <v>119161.5</v>
      </c>
      <c r="DB770" s="14">
        <v>114660.9</v>
      </c>
      <c r="DC770" s="14">
        <v>75209.78</v>
      </c>
      <c r="DD770" s="14">
        <v>16</v>
      </c>
      <c r="DE770" s="14">
        <v>19</v>
      </c>
      <c r="DF770" s="27">
        <f t="shared" ca="1" si="13"/>
        <v>4240.4249999999993</v>
      </c>
      <c r="DG770" s="14">
        <v>0</v>
      </c>
      <c r="DH770" s="14"/>
      <c r="DI770" s="14"/>
      <c r="DJ770" s="14"/>
      <c r="DK770" s="14"/>
      <c r="DL770" s="14"/>
      <c r="DM770" s="14"/>
      <c r="DN770" s="14"/>
      <c r="DO770" s="14"/>
      <c r="DP770" s="14"/>
      <c r="DQ770" s="14"/>
      <c r="DR770" s="14"/>
      <c r="DS770" s="14"/>
      <c r="DT770" s="14"/>
      <c r="DU770" s="14"/>
      <c r="DV770" s="14"/>
      <c r="DW770" s="14"/>
      <c r="DX770" s="14"/>
      <c r="DY770" s="14"/>
      <c r="DZ770" s="14"/>
      <c r="EA770" s="14"/>
    </row>
    <row r="771" spans="1:131" x14ac:dyDescent="0.25">
      <c r="A771" s="14" t="s">
        <v>64</v>
      </c>
      <c r="B771" s="14" t="s">
        <v>32</v>
      </c>
      <c r="C771" s="14" t="s">
        <v>63</v>
      </c>
      <c r="D771" s="14" t="s">
        <v>63</v>
      </c>
      <c r="E771" s="14" t="s">
        <v>63</v>
      </c>
      <c r="F771" s="14" t="s">
        <v>63</v>
      </c>
      <c r="G771" s="14" t="s">
        <v>192</v>
      </c>
      <c r="H771" s="1">
        <v>42242</v>
      </c>
      <c r="I771" s="14">
        <v>13191.19</v>
      </c>
      <c r="J771" s="14">
        <v>12474.86</v>
      </c>
      <c r="K771" s="14">
        <v>12526.05</v>
      </c>
      <c r="L771" s="14">
        <v>12759.19</v>
      </c>
      <c r="M771" s="14">
        <v>12693.82</v>
      </c>
      <c r="N771" s="14">
        <v>13599.64</v>
      </c>
      <c r="O771" s="14">
        <v>15384.56</v>
      </c>
      <c r="P771" s="14">
        <v>16773.86</v>
      </c>
      <c r="Q771" s="14">
        <v>18118.189999999999</v>
      </c>
      <c r="R771" s="14">
        <v>19237.63</v>
      </c>
      <c r="S771" s="14">
        <v>20890.88</v>
      </c>
      <c r="T771" s="14">
        <v>21739.3</v>
      </c>
      <c r="U771" s="14">
        <v>22277.85</v>
      </c>
      <c r="V771" s="14">
        <v>22752.13</v>
      </c>
      <c r="W771" s="14">
        <v>22755.46</v>
      </c>
      <c r="X771" s="14">
        <v>19349.580000000002</v>
      </c>
      <c r="Y771" s="14">
        <v>19222.47</v>
      </c>
      <c r="Z771" s="14">
        <v>18762.34</v>
      </c>
      <c r="AA771" s="14">
        <v>19260.88</v>
      </c>
      <c r="AB771" s="14">
        <v>22247.23</v>
      </c>
      <c r="AC771" s="14">
        <v>22777.7</v>
      </c>
      <c r="AD771" s="14">
        <v>20116.98</v>
      </c>
      <c r="AE771" s="14">
        <v>15660.67</v>
      </c>
      <c r="AF771" s="14">
        <v>14063.97</v>
      </c>
      <c r="AG771" s="14">
        <v>19148.82</v>
      </c>
      <c r="AH771" s="14">
        <v>13840.5</v>
      </c>
      <c r="AI771" s="14">
        <v>12967.5</v>
      </c>
      <c r="AJ771" s="14">
        <v>12730.13</v>
      </c>
      <c r="AK771" s="14">
        <v>12625.12</v>
      </c>
      <c r="AL771" s="14">
        <v>12701.21</v>
      </c>
      <c r="AM771" s="14">
        <v>13634.85</v>
      </c>
      <c r="AN771" s="14">
        <v>15536.23</v>
      </c>
      <c r="AO771" s="14">
        <v>16489.27</v>
      </c>
      <c r="AP771" s="14">
        <v>18120.150000000001</v>
      </c>
      <c r="AQ771" s="14">
        <v>19353.37</v>
      </c>
      <c r="AR771" s="14">
        <v>20946.330000000002</v>
      </c>
      <c r="AS771" s="14">
        <v>21430.92</v>
      </c>
      <c r="AT771" s="14">
        <v>22109.09</v>
      </c>
      <c r="AU771" s="14">
        <v>23099.53</v>
      </c>
      <c r="AV771" s="14">
        <v>23917.040000000001</v>
      </c>
      <c r="AW771" s="14">
        <v>23885.21</v>
      </c>
      <c r="AX771" s="14">
        <v>23560.86</v>
      </c>
      <c r="AY771" s="14">
        <v>23175.200000000001</v>
      </c>
      <c r="AZ771" s="14">
        <v>23452.09</v>
      </c>
      <c r="BA771" s="14">
        <v>23345.25</v>
      </c>
      <c r="BB771" s="14">
        <v>22557.58</v>
      </c>
      <c r="BC771" s="14">
        <v>20103.599999999999</v>
      </c>
      <c r="BD771" s="14">
        <v>15739.15</v>
      </c>
      <c r="BE771" s="14">
        <v>14384.42</v>
      </c>
      <c r="BF771" s="14">
        <v>23512</v>
      </c>
      <c r="BG771" s="14">
        <v>69.75</v>
      </c>
      <c r="BH771" s="14">
        <v>68.118849999999995</v>
      </c>
      <c r="BI771" s="14">
        <v>66.106560000000002</v>
      </c>
      <c r="BJ771" s="14">
        <v>65.163929999999993</v>
      </c>
      <c r="BK771" s="14">
        <v>64.360659999999996</v>
      </c>
      <c r="BL771" s="14">
        <v>63.954920000000001</v>
      </c>
      <c r="BM771" s="14">
        <v>63.655740000000002</v>
      </c>
      <c r="BN771" s="14">
        <v>65.418030000000002</v>
      </c>
      <c r="BO771" s="14">
        <v>68.516400000000004</v>
      </c>
      <c r="BP771" s="14">
        <v>72.233599999999996</v>
      </c>
      <c r="BQ771" s="14">
        <v>76.336070000000007</v>
      </c>
      <c r="BR771" s="14">
        <v>80.516400000000004</v>
      </c>
      <c r="BS771" s="14">
        <v>84.430329999999998</v>
      </c>
      <c r="BT771" s="14">
        <v>87.766400000000004</v>
      </c>
      <c r="BU771" s="14">
        <v>89.885249999999999</v>
      </c>
      <c r="BV771" s="14">
        <v>90.581969999999998</v>
      </c>
      <c r="BW771" s="14">
        <v>89.897540000000006</v>
      </c>
      <c r="BX771" s="14">
        <v>89.049180000000007</v>
      </c>
      <c r="BY771" s="14">
        <v>86.258189999999999</v>
      </c>
      <c r="BZ771" s="14">
        <v>82.418030000000002</v>
      </c>
      <c r="CA771" s="14">
        <v>79.737700000000004</v>
      </c>
      <c r="CB771" s="14">
        <v>77.766400000000004</v>
      </c>
      <c r="CC771" s="14">
        <v>75.635249999999999</v>
      </c>
      <c r="CD771" s="14">
        <v>73.590159999999997</v>
      </c>
      <c r="CE771" s="14">
        <v>53005.59</v>
      </c>
      <c r="CF771" s="14">
        <v>46762.91</v>
      </c>
      <c r="CG771" s="14">
        <v>40195.33</v>
      </c>
      <c r="CH771" s="14">
        <v>31494.74</v>
      </c>
      <c r="CI771" s="14">
        <v>20974.03</v>
      </c>
      <c r="CJ771" s="14">
        <v>14288.83</v>
      </c>
      <c r="CK771" s="14">
        <v>11121.49</v>
      </c>
      <c r="CL771" s="14">
        <v>13217.9</v>
      </c>
      <c r="CM771" s="14">
        <v>17661.77</v>
      </c>
      <c r="CN771" s="14">
        <v>28122.240000000002</v>
      </c>
      <c r="CO771" s="14">
        <v>42619.09</v>
      </c>
      <c r="CP771" s="14">
        <v>56498.22</v>
      </c>
      <c r="CQ771" s="14">
        <v>50775.54</v>
      </c>
      <c r="CR771" s="14">
        <v>59282.11</v>
      </c>
      <c r="CS771" s="14">
        <v>61483.1</v>
      </c>
      <c r="CT771" s="14">
        <v>60855.29</v>
      </c>
      <c r="CU771" s="14">
        <v>60662.27</v>
      </c>
      <c r="CV771" s="14">
        <v>60502.94</v>
      </c>
      <c r="CW771" s="14">
        <v>56977.599999999999</v>
      </c>
      <c r="CX771" s="14">
        <v>60131.43</v>
      </c>
      <c r="CY771" s="14">
        <v>63651.93</v>
      </c>
      <c r="CZ771" s="14">
        <v>74324.490000000005</v>
      </c>
      <c r="DA771" s="14">
        <v>73952.08</v>
      </c>
      <c r="DB771" s="14">
        <v>71292.11</v>
      </c>
      <c r="DC771" s="14">
        <v>49868.72</v>
      </c>
      <c r="DD771" s="14">
        <v>16</v>
      </c>
      <c r="DE771" s="14">
        <v>19</v>
      </c>
      <c r="DF771" s="27">
        <f t="shared" ca="1" si="13"/>
        <v>4485.7599999999984</v>
      </c>
      <c r="DG771" s="14">
        <v>0</v>
      </c>
      <c r="DH771" s="14"/>
      <c r="DI771" s="14"/>
      <c r="DJ771" s="14"/>
      <c r="DK771" s="14"/>
      <c r="DL771" s="14"/>
      <c r="DM771" s="14"/>
      <c r="DN771" s="14"/>
      <c r="DO771" s="14"/>
      <c r="DP771" s="14"/>
      <c r="DQ771" s="14"/>
      <c r="DR771" s="14"/>
      <c r="DS771" s="14"/>
      <c r="DT771" s="14"/>
      <c r="DU771" s="14"/>
      <c r="DV771" s="14"/>
      <c r="DW771" s="14"/>
      <c r="DX771" s="14"/>
      <c r="DY771" s="14"/>
      <c r="DZ771" s="14"/>
      <c r="EA771" s="14"/>
    </row>
    <row r="772" spans="1:131" x14ac:dyDescent="0.25">
      <c r="A772" s="14" t="s">
        <v>64</v>
      </c>
      <c r="B772" s="14" t="s">
        <v>32</v>
      </c>
      <c r="C772" s="14" t="s">
        <v>63</v>
      </c>
      <c r="D772" s="14" t="s">
        <v>63</v>
      </c>
      <c r="E772" s="14" t="s">
        <v>63</v>
      </c>
      <c r="F772" s="14" t="s">
        <v>63</v>
      </c>
      <c r="G772" s="14" t="s">
        <v>192</v>
      </c>
      <c r="H772" s="1">
        <v>42243</v>
      </c>
      <c r="I772" s="14">
        <v>13804.59</v>
      </c>
      <c r="J772" s="14">
        <v>13476.39</v>
      </c>
      <c r="K772" s="14">
        <v>13489.65</v>
      </c>
      <c r="L772" s="14">
        <v>13819.17</v>
      </c>
      <c r="M772" s="14">
        <v>13658.38</v>
      </c>
      <c r="N772" s="14">
        <v>14596.64</v>
      </c>
      <c r="O772" s="14">
        <v>16265.05</v>
      </c>
      <c r="P772" s="14">
        <v>17574.490000000002</v>
      </c>
      <c r="Q772" s="14">
        <v>19139.66</v>
      </c>
      <c r="R772" s="14">
        <v>20068.740000000002</v>
      </c>
      <c r="S772" s="14">
        <v>22576.560000000001</v>
      </c>
      <c r="T772" s="14">
        <v>23055.51</v>
      </c>
      <c r="U772" s="14">
        <v>23556.95</v>
      </c>
      <c r="V772" s="14">
        <v>23832.92</v>
      </c>
      <c r="W772" s="14">
        <v>23783.84</v>
      </c>
      <c r="X772" s="14">
        <v>19782.919999999998</v>
      </c>
      <c r="Y772" s="14">
        <v>19966.36</v>
      </c>
      <c r="Z772" s="14">
        <v>20116.71</v>
      </c>
      <c r="AA772" s="14">
        <v>20638.3</v>
      </c>
      <c r="AB772" s="14">
        <v>23642.14</v>
      </c>
      <c r="AC772" s="14">
        <v>23803.4</v>
      </c>
      <c r="AD772" s="14">
        <v>21219.57</v>
      </c>
      <c r="AE772" s="14">
        <v>17394.91</v>
      </c>
      <c r="AF772" s="14">
        <v>16176.7</v>
      </c>
      <c r="AG772" s="14">
        <v>20126.07</v>
      </c>
      <c r="AH772" s="14">
        <v>14240.6</v>
      </c>
      <c r="AI772" s="14">
        <v>13690.17</v>
      </c>
      <c r="AJ772" s="14">
        <v>13442.87</v>
      </c>
      <c r="AK772" s="14">
        <v>13721.85</v>
      </c>
      <c r="AL772" s="14">
        <v>13667.09</v>
      </c>
      <c r="AM772" s="14">
        <v>14601.15</v>
      </c>
      <c r="AN772" s="14">
        <v>16391.39</v>
      </c>
      <c r="AO772" s="14">
        <v>17357.82</v>
      </c>
      <c r="AP772" s="14">
        <v>19125.47</v>
      </c>
      <c r="AQ772" s="14">
        <v>20307.72</v>
      </c>
      <c r="AR772" s="14">
        <v>22618.77</v>
      </c>
      <c r="AS772" s="14">
        <v>22855.83</v>
      </c>
      <c r="AT772" s="14">
        <v>23678.639999999999</v>
      </c>
      <c r="AU772" s="14">
        <v>24375.62</v>
      </c>
      <c r="AV772" s="14">
        <v>25175.279999999999</v>
      </c>
      <c r="AW772" s="14">
        <v>24593.72</v>
      </c>
      <c r="AX772" s="14">
        <v>24403.25</v>
      </c>
      <c r="AY772" s="14">
        <v>24670.53</v>
      </c>
      <c r="AZ772" s="14">
        <v>25068.89</v>
      </c>
      <c r="BA772" s="14">
        <v>25005.37</v>
      </c>
      <c r="BB772" s="14">
        <v>23691.11</v>
      </c>
      <c r="BC772" s="14">
        <v>21203.46</v>
      </c>
      <c r="BD772" s="14">
        <v>17255.87</v>
      </c>
      <c r="BE772" s="14">
        <v>16196.13</v>
      </c>
      <c r="BF772" s="14">
        <v>24657.439999999999</v>
      </c>
      <c r="BG772" s="14">
        <v>72.17886</v>
      </c>
      <c r="BH772" s="14">
        <v>70.796750000000003</v>
      </c>
      <c r="BI772" s="14">
        <v>68.894310000000004</v>
      </c>
      <c r="BJ772" s="14">
        <v>67.455280000000002</v>
      </c>
      <c r="BK772" s="14">
        <v>65.971540000000005</v>
      </c>
      <c r="BL772" s="14">
        <v>64.939030000000002</v>
      </c>
      <c r="BM772" s="14">
        <v>64.723579999999998</v>
      </c>
      <c r="BN772" s="14">
        <v>68.406499999999994</v>
      </c>
      <c r="BO772" s="14">
        <v>73.658540000000002</v>
      </c>
      <c r="BP772" s="14">
        <v>77.914630000000002</v>
      </c>
      <c r="BQ772" s="14">
        <v>82.243899999999996</v>
      </c>
      <c r="BR772" s="14">
        <v>86.930890000000005</v>
      </c>
      <c r="BS772" s="14">
        <v>90.471540000000005</v>
      </c>
      <c r="BT772" s="14">
        <v>92.142269999999996</v>
      </c>
      <c r="BU772" s="14">
        <v>93.117890000000003</v>
      </c>
      <c r="BV772" s="14">
        <v>94.121949999999998</v>
      </c>
      <c r="BW772" s="14">
        <v>94.158540000000002</v>
      </c>
      <c r="BX772" s="14">
        <v>92.837389999999999</v>
      </c>
      <c r="BY772" s="14">
        <v>90.121949999999998</v>
      </c>
      <c r="BZ772" s="14">
        <v>86.195120000000003</v>
      </c>
      <c r="CA772" s="14">
        <v>83.288619999999995</v>
      </c>
      <c r="CB772" s="14">
        <v>80.276420000000002</v>
      </c>
      <c r="CC772" s="14">
        <v>77.373990000000006</v>
      </c>
      <c r="CD772" s="14">
        <v>75.28049</v>
      </c>
      <c r="CE772" s="14">
        <v>42852.02</v>
      </c>
      <c r="CF772" s="14">
        <v>37650.699999999997</v>
      </c>
      <c r="CG772" s="14">
        <v>32668.19</v>
      </c>
      <c r="CH772" s="14">
        <v>28528.3</v>
      </c>
      <c r="CI772" s="14">
        <v>22902.98</v>
      </c>
      <c r="CJ772" s="14">
        <v>18044</v>
      </c>
      <c r="CK772" s="14">
        <v>12017.38</v>
      </c>
      <c r="CL772" s="14">
        <v>15567.72</v>
      </c>
      <c r="CM772" s="14">
        <v>17483.63</v>
      </c>
      <c r="CN772" s="14">
        <v>32669.63</v>
      </c>
      <c r="CO772" s="14">
        <v>49791.37</v>
      </c>
      <c r="CP772" s="14">
        <v>61342</v>
      </c>
      <c r="CQ772" s="14">
        <v>76870.990000000005</v>
      </c>
      <c r="CR772" s="14">
        <v>64402.29</v>
      </c>
      <c r="CS772" s="14">
        <v>54802.64</v>
      </c>
      <c r="CT772" s="14">
        <v>52466.55</v>
      </c>
      <c r="CU772" s="14">
        <v>52545.7</v>
      </c>
      <c r="CV772" s="14">
        <v>57299.64</v>
      </c>
      <c r="CW772" s="14">
        <v>75139.98</v>
      </c>
      <c r="CX772" s="14">
        <v>82425.789999999994</v>
      </c>
      <c r="CY772" s="14">
        <v>90652.82</v>
      </c>
      <c r="CZ772" s="14">
        <v>65379.69</v>
      </c>
      <c r="DA772" s="14">
        <v>57578.65</v>
      </c>
      <c r="DB772" s="14">
        <v>58065.49</v>
      </c>
      <c r="DC772" s="14">
        <v>45687.75</v>
      </c>
      <c r="DD772" s="14">
        <v>16</v>
      </c>
      <c r="DE772" s="14">
        <v>19</v>
      </c>
      <c r="DF772" s="27">
        <f t="shared" ca="1" si="13"/>
        <v>4584.6225000000013</v>
      </c>
      <c r="DG772" s="14">
        <v>0</v>
      </c>
      <c r="DH772" s="14"/>
      <c r="DI772" s="14"/>
      <c r="DJ772" s="14"/>
      <c r="DK772" s="14"/>
      <c r="DL772" s="14"/>
      <c r="DM772" s="14"/>
      <c r="DN772" s="14"/>
      <c r="DO772" s="14"/>
      <c r="DP772" s="14"/>
      <c r="DQ772" s="14"/>
      <c r="DR772" s="14"/>
      <c r="DS772" s="14"/>
      <c r="DT772" s="14"/>
      <c r="DU772" s="14"/>
      <c r="DV772" s="14"/>
      <c r="DW772" s="14"/>
      <c r="DX772" s="14"/>
      <c r="DY772" s="14"/>
      <c r="DZ772" s="14"/>
      <c r="EA772" s="14"/>
    </row>
    <row r="773" spans="1:131" x14ac:dyDescent="0.25">
      <c r="A773" s="14" t="s">
        <v>64</v>
      </c>
      <c r="B773" s="14" t="s">
        <v>32</v>
      </c>
      <c r="C773" s="14" t="s">
        <v>63</v>
      </c>
      <c r="D773" s="14" t="s">
        <v>63</v>
      </c>
      <c r="E773" s="14" t="s">
        <v>63</v>
      </c>
      <c r="F773" s="14" t="s">
        <v>63</v>
      </c>
      <c r="G773" s="14" t="s">
        <v>192</v>
      </c>
      <c r="H773" s="1">
        <v>42256</v>
      </c>
      <c r="I773" s="14">
        <v>12856.38</v>
      </c>
      <c r="J773" s="14">
        <v>12407.67</v>
      </c>
      <c r="K773" s="14">
        <v>12345.32</v>
      </c>
      <c r="L773" s="14">
        <v>12543.66</v>
      </c>
      <c r="M773" s="14">
        <v>12454.19</v>
      </c>
      <c r="N773" s="14">
        <v>13648.06</v>
      </c>
      <c r="O773" s="14">
        <v>15426.87</v>
      </c>
      <c r="P773" s="14">
        <v>16647.349999999999</v>
      </c>
      <c r="Q773" s="14">
        <v>18033.490000000002</v>
      </c>
      <c r="R773" s="14">
        <v>19447.02</v>
      </c>
      <c r="S773" s="14">
        <v>21070.33</v>
      </c>
      <c r="T773" s="14">
        <v>22578.95</v>
      </c>
      <c r="U773" s="14">
        <v>22966.94</v>
      </c>
      <c r="V773" s="14">
        <v>23349.85</v>
      </c>
      <c r="W773" s="14">
        <v>22929.85</v>
      </c>
      <c r="X773" s="14">
        <v>20156.66</v>
      </c>
      <c r="Y773" s="14">
        <v>20316.64</v>
      </c>
      <c r="Z773" s="14">
        <v>20159.96</v>
      </c>
      <c r="AA773" s="14">
        <v>20454.009999999998</v>
      </c>
      <c r="AB773" s="14">
        <v>24121.94</v>
      </c>
      <c r="AC773" s="14">
        <v>23592.29</v>
      </c>
      <c r="AD773" s="14">
        <v>20392.88</v>
      </c>
      <c r="AE773" s="14">
        <v>16651.57</v>
      </c>
      <c r="AF773" s="14">
        <v>14829.08</v>
      </c>
      <c r="AG773" s="14">
        <v>20271.82</v>
      </c>
      <c r="AH773" s="14">
        <v>13205.83</v>
      </c>
      <c r="AI773" s="14">
        <v>12593.16</v>
      </c>
      <c r="AJ773" s="14">
        <v>12425.59</v>
      </c>
      <c r="AK773" s="14">
        <v>12423.42</v>
      </c>
      <c r="AL773" s="14">
        <v>12447.36</v>
      </c>
      <c r="AM773" s="14">
        <v>13694.77</v>
      </c>
      <c r="AN773" s="14">
        <v>15561.05</v>
      </c>
      <c r="AO773" s="14">
        <v>16295.06</v>
      </c>
      <c r="AP773" s="14">
        <v>17896.89</v>
      </c>
      <c r="AQ773" s="14">
        <v>19437.580000000002</v>
      </c>
      <c r="AR773" s="14">
        <v>20977.23</v>
      </c>
      <c r="AS773" s="14">
        <v>22568.71</v>
      </c>
      <c r="AT773" s="14">
        <v>23012.17</v>
      </c>
      <c r="AU773" s="14">
        <v>23935.42</v>
      </c>
      <c r="AV773" s="14">
        <v>24226.47</v>
      </c>
      <c r="AW773" s="14">
        <v>25005.23</v>
      </c>
      <c r="AX773" s="14">
        <v>24778.26</v>
      </c>
      <c r="AY773" s="14">
        <v>24564</v>
      </c>
      <c r="AZ773" s="14">
        <v>24267.22</v>
      </c>
      <c r="BA773" s="14">
        <v>24488.74</v>
      </c>
      <c r="BB773" s="14">
        <v>22814.720000000001</v>
      </c>
      <c r="BC773" s="14">
        <v>20012.939999999999</v>
      </c>
      <c r="BD773" s="14">
        <v>16140.93</v>
      </c>
      <c r="BE773" s="14">
        <v>14777.96</v>
      </c>
      <c r="BF773" s="14">
        <v>24668.41</v>
      </c>
      <c r="BG773" s="14">
        <v>70.361789999999999</v>
      </c>
      <c r="BH773" s="14">
        <v>68.589429999999993</v>
      </c>
      <c r="BI773" s="14">
        <v>66.747969999999995</v>
      </c>
      <c r="BJ773" s="14">
        <v>65.552850000000007</v>
      </c>
      <c r="BK773" s="14">
        <v>64.020319999999998</v>
      </c>
      <c r="BL773" s="14">
        <v>63.455280000000002</v>
      </c>
      <c r="BM773" s="14">
        <v>63.662599999999998</v>
      </c>
      <c r="BN773" s="14">
        <v>65.731700000000004</v>
      </c>
      <c r="BO773" s="14">
        <v>72.097560000000001</v>
      </c>
      <c r="BP773" s="14">
        <v>78.410570000000007</v>
      </c>
      <c r="BQ773" s="14">
        <v>84.142269999999996</v>
      </c>
      <c r="BR773" s="14">
        <v>89.203249999999997</v>
      </c>
      <c r="BS773" s="14">
        <v>91.760159999999999</v>
      </c>
      <c r="BT773" s="14">
        <v>94.540649999999999</v>
      </c>
      <c r="BU773" s="14">
        <v>95.402439999999999</v>
      </c>
      <c r="BV773" s="14">
        <v>96.065039999999996</v>
      </c>
      <c r="BW773" s="14">
        <v>94.971540000000005</v>
      </c>
      <c r="BX773" s="14">
        <v>92.42277</v>
      </c>
      <c r="BY773" s="14">
        <v>88.715450000000004</v>
      </c>
      <c r="BZ773" s="14">
        <v>83.963419999999999</v>
      </c>
      <c r="CA773" s="14">
        <v>80.113820000000004</v>
      </c>
      <c r="CB773" s="14">
        <v>77.57723</v>
      </c>
      <c r="CC773" s="14">
        <v>75.890240000000006</v>
      </c>
      <c r="CD773" s="14">
        <v>74.32114</v>
      </c>
      <c r="CE773" s="14">
        <v>42426.05</v>
      </c>
      <c r="CF773" s="14">
        <v>40016.019999999997</v>
      </c>
      <c r="CG773" s="14">
        <v>49983.58</v>
      </c>
      <c r="CH773" s="14">
        <v>42176.99</v>
      </c>
      <c r="CI773" s="14">
        <v>27134.48</v>
      </c>
      <c r="CJ773" s="14">
        <v>17365.650000000001</v>
      </c>
      <c r="CK773" s="14">
        <v>14392.49</v>
      </c>
      <c r="CL773" s="14">
        <v>20072.900000000001</v>
      </c>
      <c r="CM773" s="14">
        <v>31441.599999999999</v>
      </c>
      <c r="CN773" s="14">
        <v>41151.22</v>
      </c>
      <c r="CO773" s="14">
        <v>43565.07</v>
      </c>
      <c r="CP773" s="14">
        <v>52167.11</v>
      </c>
      <c r="CQ773" s="14">
        <v>51763.16</v>
      </c>
      <c r="CR773" s="14">
        <v>58560.23</v>
      </c>
      <c r="CS773" s="14">
        <v>56702.51</v>
      </c>
      <c r="CT773" s="14">
        <v>57715.98</v>
      </c>
      <c r="CU773" s="14">
        <v>57362.71</v>
      </c>
      <c r="CV773" s="14">
        <v>72409.97</v>
      </c>
      <c r="CW773" s="14">
        <v>80915.320000000007</v>
      </c>
      <c r="CX773" s="14">
        <v>98946.05</v>
      </c>
      <c r="CY773" s="14">
        <v>100045.9</v>
      </c>
      <c r="CZ773" s="14">
        <v>108393.4</v>
      </c>
      <c r="DA773" s="14">
        <v>101014.7</v>
      </c>
      <c r="DB773" s="14">
        <v>95680.92</v>
      </c>
      <c r="DC773" s="14">
        <v>57335.09</v>
      </c>
      <c r="DD773" s="14">
        <v>16</v>
      </c>
      <c r="DE773" s="14">
        <v>19</v>
      </c>
      <c r="DF773" s="27">
        <f t="shared" ca="1" si="13"/>
        <v>4371.6724999999969</v>
      </c>
      <c r="DG773" s="14">
        <v>0</v>
      </c>
      <c r="DH773" s="14"/>
      <c r="DI773" s="14"/>
      <c r="DJ773" s="14"/>
      <c r="DK773" s="14"/>
      <c r="DL773" s="14"/>
      <c r="DM773" s="14"/>
      <c r="DN773" s="14"/>
      <c r="DO773" s="14"/>
      <c r="DP773" s="14"/>
      <c r="DQ773" s="14"/>
      <c r="DR773" s="14"/>
      <c r="DS773" s="14"/>
      <c r="DT773" s="14"/>
      <c r="DU773" s="14"/>
      <c r="DV773" s="14"/>
      <c r="DW773" s="14"/>
      <c r="DX773" s="14"/>
      <c r="DY773" s="14"/>
      <c r="DZ773" s="14"/>
      <c r="EA773" s="14"/>
    </row>
    <row r="774" spans="1:131" x14ac:dyDescent="0.25">
      <c r="A774" s="14" t="s">
        <v>64</v>
      </c>
      <c r="B774" s="14" t="s">
        <v>32</v>
      </c>
      <c r="C774" s="14" t="s">
        <v>63</v>
      </c>
      <c r="D774" s="14" t="s">
        <v>63</v>
      </c>
      <c r="E774" s="14" t="s">
        <v>63</v>
      </c>
      <c r="F774" s="14" t="s">
        <v>63</v>
      </c>
      <c r="G774" s="14" t="s">
        <v>192</v>
      </c>
      <c r="H774" s="1">
        <v>42257</v>
      </c>
      <c r="I774" s="14">
        <v>13801.72</v>
      </c>
      <c r="J774" s="14">
        <v>13378</v>
      </c>
      <c r="K774" s="14">
        <v>13364.94</v>
      </c>
      <c r="L774" s="14">
        <v>13202.52</v>
      </c>
      <c r="M774" s="14">
        <v>13291.93</v>
      </c>
      <c r="N774" s="14">
        <v>14306.6</v>
      </c>
      <c r="O774" s="14">
        <v>16565.650000000001</v>
      </c>
      <c r="P774" s="14">
        <v>17801.05</v>
      </c>
      <c r="Q774" s="14">
        <v>19200.12</v>
      </c>
      <c r="R774" s="14">
        <v>20650.900000000001</v>
      </c>
      <c r="S774" s="14">
        <v>22538.31</v>
      </c>
      <c r="T774" s="14">
        <v>23164.52</v>
      </c>
      <c r="U774" s="14">
        <v>23631.29</v>
      </c>
      <c r="V774" s="14">
        <v>24067.81</v>
      </c>
      <c r="W774" s="14">
        <v>23278.69</v>
      </c>
      <c r="X774" s="14">
        <v>20215.53</v>
      </c>
      <c r="Y774" s="14">
        <v>20255.32</v>
      </c>
      <c r="Z774" s="14">
        <v>19697.599999999999</v>
      </c>
      <c r="AA774" s="14">
        <v>19897.71</v>
      </c>
      <c r="AB774" s="14">
        <v>23236.01</v>
      </c>
      <c r="AC774" s="14">
        <v>23106.93</v>
      </c>
      <c r="AD774" s="14">
        <v>20295.73</v>
      </c>
      <c r="AE774" s="14">
        <v>16607</v>
      </c>
      <c r="AF774" s="14">
        <v>15014.65</v>
      </c>
      <c r="AG774" s="14">
        <v>20016.54</v>
      </c>
      <c r="AH774" s="14">
        <v>13851.01</v>
      </c>
      <c r="AI774" s="14">
        <v>13337.35</v>
      </c>
      <c r="AJ774" s="14">
        <v>13262.25</v>
      </c>
      <c r="AK774" s="14">
        <v>13289.08</v>
      </c>
      <c r="AL774" s="14">
        <v>13528.89</v>
      </c>
      <c r="AM774" s="14">
        <v>14546.74</v>
      </c>
      <c r="AN774" s="14">
        <v>16658.41</v>
      </c>
      <c r="AO774" s="14">
        <v>17575.68</v>
      </c>
      <c r="AP774" s="14">
        <v>19207.419999999998</v>
      </c>
      <c r="AQ774" s="14">
        <v>20631.89</v>
      </c>
      <c r="AR774" s="14">
        <v>22341.65</v>
      </c>
      <c r="AS774" s="14">
        <v>23199.85</v>
      </c>
      <c r="AT774" s="14">
        <v>23528.32</v>
      </c>
      <c r="AU774" s="14">
        <v>24859.64</v>
      </c>
      <c r="AV774" s="14">
        <v>24564.79</v>
      </c>
      <c r="AW774" s="14">
        <v>24549.46</v>
      </c>
      <c r="AX774" s="14">
        <v>24342.76</v>
      </c>
      <c r="AY774" s="14">
        <v>23923.09</v>
      </c>
      <c r="AZ774" s="14">
        <v>23870.21</v>
      </c>
      <c r="BA774" s="14">
        <v>24061.22</v>
      </c>
      <c r="BB774" s="14">
        <v>22639.24</v>
      </c>
      <c r="BC774" s="14">
        <v>20054.68</v>
      </c>
      <c r="BD774" s="14">
        <v>16283.73</v>
      </c>
      <c r="BE774" s="14">
        <v>14865.93</v>
      </c>
      <c r="BF774" s="14">
        <v>24142.9</v>
      </c>
      <c r="BG774" s="14">
        <v>72.879170000000002</v>
      </c>
      <c r="BH774" s="14">
        <v>71.191670000000002</v>
      </c>
      <c r="BI774" s="14">
        <v>69.258330000000001</v>
      </c>
      <c r="BJ774" s="14">
        <v>67.904169999999993</v>
      </c>
      <c r="BK774" s="14">
        <v>66.766670000000005</v>
      </c>
      <c r="BL774" s="14">
        <v>65.875</v>
      </c>
      <c r="BM774" s="14">
        <v>65.462500000000006</v>
      </c>
      <c r="BN774" s="14">
        <v>67.129170000000002</v>
      </c>
      <c r="BO774" s="14">
        <v>72.908330000000007</v>
      </c>
      <c r="BP774" s="14">
        <v>78.337500000000006</v>
      </c>
      <c r="BQ774" s="14">
        <v>83.604159999999993</v>
      </c>
      <c r="BR774" s="14">
        <v>88.8125</v>
      </c>
      <c r="BS774" s="14">
        <v>91.058329999999998</v>
      </c>
      <c r="BT774" s="14">
        <v>92.941670000000002</v>
      </c>
      <c r="BU774" s="14">
        <v>94.158330000000007</v>
      </c>
      <c r="BV774" s="14">
        <v>94.087500000000006</v>
      </c>
      <c r="BW774" s="14">
        <v>93.391670000000005</v>
      </c>
      <c r="BX774" s="14">
        <v>91.35</v>
      </c>
      <c r="BY774" s="14">
        <v>88.662499999999994</v>
      </c>
      <c r="BZ774" s="14">
        <v>84.104159999999993</v>
      </c>
      <c r="CA774" s="14">
        <v>81.208340000000007</v>
      </c>
      <c r="CB774" s="14">
        <v>79.345830000000007</v>
      </c>
      <c r="CC774" s="14">
        <v>78.108329999999995</v>
      </c>
      <c r="CD774" s="14">
        <v>76.512500000000003</v>
      </c>
      <c r="CE774" s="14">
        <v>51634.68</v>
      </c>
      <c r="CF774" s="14">
        <v>50187.07</v>
      </c>
      <c r="CG774" s="14">
        <v>44050.27</v>
      </c>
      <c r="CH774" s="14">
        <v>35153.760000000002</v>
      </c>
      <c r="CI774" s="14">
        <v>26476.33</v>
      </c>
      <c r="CJ774" s="14">
        <v>29036.25</v>
      </c>
      <c r="CK774" s="14">
        <v>16827.22</v>
      </c>
      <c r="CL774" s="14">
        <v>17045.38</v>
      </c>
      <c r="CM774" s="14">
        <v>20716.53</v>
      </c>
      <c r="CN774" s="14">
        <v>32904.65</v>
      </c>
      <c r="CO774" s="14">
        <v>51766.59</v>
      </c>
      <c r="CP774" s="14">
        <v>64007.23</v>
      </c>
      <c r="CQ774" s="14">
        <v>60294.62</v>
      </c>
      <c r="CR774" s="14">
        <v>60845.25</v>
      </c>
      <c r="CS774" s="14">
        <v>71890.47</v>
      </c>
      <c r="CT774" s="14">
        <v>74425.539999999994</v>
      </c>
      <c r="CU774" s="14">
        <v>68964.34</v>
      </c>
      <c r="CV774" s="14">
        <v>63783.32</v>
      </c>
      <c r="CW774" s="14">
        <v>68762.23</v>
      </c>
      <c r="CX774" s="14">
        <v>81876.27</v>
      </c>
      <c r="CY774" s="14">
        <v>70235.73</v>
      </c>
      <c r="CZ774" s="14">
        <v>73317.850000000006</v>
      </c>
      <c r="DA774" s="14">
        <v>70899.48</v>
      </c>
      <c r="DB774" s="14">
        <v>75798.91</v>
      </c>
      <c r="DC774" s="14">
        <v>51857.69</v>
      </c>
      <c r="DD774" s="14">
        <v>16</v>
      </c>
      <c r="DE774" s="14">
        <v>19</v>
      </c>
      <c r="DF774" s="27">
        <f t="shared" ca="1" si="13"/>
        <v>4328.4849999999969</v>
      </c>
      <c r="DG774" s="14">
        <v>0</v>
      </c>
      <c r="DH774" s="14"/>
      <c r="DI774" s="14"/>
      <c r="DJ774" s="14"/>
      <c r="DK774" s="14"/>
      <c r="DL774" s="14"/>
      <c r="DM774" s="14"/>
      <c r="DN774" s="14"/>
      <c r="DO774" s="14"/>
      <c r="DP774" s="14"/>
      <c r="DQ774" s="14"/>
      <c r="DR774" s="14"/>
      <c r="DS774" s="14"/>
      <c r="DT774" s="14"/>
      <c r="DU774" s="14"/>
      <c r="DV774" s="14"/>
      <c r="DW774" s="14"/>
      <c r="DX774" s="14"/>
      <c r="DY774" s="14"/>
      <c r="DZ774" s="14"/>
      <c r="EA774" s="14"/>
    </row>
    <row r="775" spans="1:131" x14ac:dyDescent="0.25">
      <c r="A775" s="14" t="s">
        <v>64</v>
      </c>
      <c r="B775" s="14" t="s">
        <v>32</v>
      </c>
      <c r="C775" s="14" t="s">
        <v>63</v>
      </c>
      <c r="D775" s="14" t="s">
        <v>63</v>
      </c>
      <c r="E775" s="14" t="s">
        <v>63</v>
      </c>
      <c r="F775" s="14" t="s">
        <v>63</v>
      </c>
      <c r="G775" s="14" t="s">
        <v>192</v>
      </c>
      <c r="H775" s="1">
        <v>42258</v>
      </c>
      <c r="I775" s="14">
        <v>13929.85</v>
      </c>
      <c r="J775" s="14">
        <v>13179.1</v>
      </c>
      <c r="K775" s="14">
        <v>13042.73</v>
      </c>
      <c r="L775" s="14">
        <v>12697.23</v>
      </c>
      <c r="M775" s="14">
        <v>12928.26</v>
      </c>
      <c r="N775" s="14">
        <v>13910.69</v>
      </c>
      <c r="O775" s="14">
        <v>16339</v>
      </c>
      <c r="P775" s="14">
        <v>17297.02</v>
      </c>
      <c r="Q775" s="14">
        <v>18425.84</v>
      </c>
      <c r="R775" s="14">
        <v>19821.59</v>
      </c>
      <c r="S775" s="14">
        <v>21435.19</v>
      </c>
      <c r="T775" s="14">
        <v>22542.73</v>
      </c>
      <c r="U775" s="14">
        <v>22673.58</v>
      </c>
      <c r="V775" s="14">
        <v>21914.880000000001</v>
      </c>
      <c r="W775" s="14">
        <v>20907.11</v>
      </c>
      <c r="X775" s="14">
        <v>18127.439999999999</v>
      </c>
      <c r="Y775" s="14">
        <v>18716.5</v>
      </c>
      <c r="Z775" s="14">
        <v>17883.12</v>
      </c>
      <c r="AA775" s="14">
        <v>18363.11</v>
      </c>
      <c r="AB775" s="14">
        <v>21122.080000000002</v>
      </c>
      <c r="AC775" s="14">
        <v>21125.4</v>
      </c>
      <c r="AD775" s="14">
        <v>19021.939999999999</v>
      </c>
      <c r="AE775" s="14">
        <v>15473.6</v>
      </c>
      <c r="AF775" s="14">
        <v>13618.31</v>
      </c>
      <c r="AG775" s="14">
        <v>18272.54</v>
      </c>
      <c r="AH775" s="14">
        <v>13922.67</v>
      </c>
      <c r="AI775" s="14">
        <v>12963.11</v>
      </c>
      <c r="AJ775" s="14">
        <v>12980.42</v>
      </c>
      <c r="AK775" s="14">
        <v>12867.58</v>
      </c>
      <c r="AL775" s="14">
        <v>13213.13</v>
      </c>
      <c r="AM775" s="14">
        <v>14006</v>
      </c>
      <c r="AN775" s="14">
        <v>16525.52</v>
      </c>
      <c r="AO775" s="14">
        <v>17092.43</v>
      </c>
      <c r="AP775" s="14">
        <v>18368.64</v>
      </c>
      <c r="AQ775" s="14">
        <v>19947.009999999998</v>
      </c>
      <c r="AR775" s="14">
        <v>21369.9</v>
      </c>
      <c r="AS775" s="14">
        <v>22454</v>
      </c>
      <c r="AT775" s="14">
        <v>22567.1</v>
      </c>
      <c r="AU775" s="14">
        <v>22738.98</v>
      </c>
      <c r="AV775" s="14">
        <v>22440.99</v>
      </c>
      <c r="AW775" s="14">
        <v>22481.4</v>
      </c>
      <c r="AX775" s="14">
        <v>22589.14</v>
      </c>
      <c r="AY775" s="14">
        <v>22106.83</v>
      </c>
      <c r="AZ775" s="14">
        <v>22165.63</v>
      </c>
      <c r="BA775" s="14">
        <v>21940.400000000001</v>
      </c>
      <c r="BB775" s="14">
        <v>20917.63</v>
      </c>
      <c r="BC775" s="14">
        <v>18941.740000000002</v>
      </c>
      <c r="BD775" s="14">
        <v>15342.38</v>
      </c>
      <c r="BE775" s="14">
        <v>13589.32</v>
      </c>
      <c r="BF775" s="14">
        <v>22310.18</v>
      </c>
      <c r="BG775" s="14">
        <v>74.991299999999995</v>
      </c>
      <c r="BH775" s="14">
        <v>73.734780000000001</v>
      </c>
      <c r="BI775" s="14">
        <v>72.65652</v>
      </c>
      <c r="BJ775" s="14">
        <v>71.286959999999993</v>
      </c>
      <c r="BK775" s="14">
        <v>69.826089999999994</v>
      </c>
      <c r="BL775" s="14">
        <v>69.11739</v>
      </c>
      <c r="BM775" s="14">
        <v>68.278260000000003</v>
      </c>
      <c r="BN775" s="14">
        <v>68.373919999999998</v>
      </c>
      <c r="BO775" s="14">
        <v>71.130430000000004</v>
      </c>
      <c r="BP775" s="14">
        <v>75.660870000000003</v>
      </c>
      <c r="BQ775" s="14">
        <v>80.665210000000002</v>
      </c>
      <c r="BR775" s="14">
        <v>84.817390000000003</v>
      </c>
      <c r="BS775" s="14">
        <v>87.769559999999998</v>
      </c>
      <c r="BT775" s="14">
        <v>90.530429999999996</v>
      </c>
      <c r="BU775" s="14">
        <v>91.547830000000005</v>
      </c>
      <c r="BV775" s="14">
        <v>92.465220000000002</v>
      </c>
      <c r="BW775" s="14">
        <v>91.734780000000001</v>
      </c>
      <c r="BX775" s="14">
        <v>88.904349999999994</v>
      </c>
      <c r="BY775" s="14">
        <v>84.752170000000007</v>
      </c>
      <c r="BZ775" s="14">
        <v>80.660870000000003</v>
      </c>
      <c r="CA775" s="14">
        <v>77.347819999999999</v>
      </c>
      <c r="CB775" s="14">
        <v>75.886960000000002</v>
      </c>
      <c r="CC775" s="14">
        <v>73.926090000000002</v>
      </c>
      <c r="CD775" s="14">
        <v>72.826089999999994</v>
      </c>
      <c r="CE775" s="14">
        <v>66997.7</v>
      </c>
      <c r="CF775" s="14">
        <v>71649.41</v>
      </c>
      <c r="CG775" s="14">
        <v>74993.13</v>
      </c>
      <c r="CH775" s="14">
        <v>54985.5</v>
      </c>
      <c r="CI775" s="14">
        <v>31628.28</v>
      </c>
      <c r="CJ775" s="14">
        <v>26608.38</v>
      </c>
      <c r="CK775" s="14">
        <v>17840.47</v>
      </c>
      <c r="CL775" s="14">
        <v>15590.53</v>
      </c>
      <c r="CM775" s="14">
        <v>17875.97</v>
      </c>
      <c r="CN775" s="14">
        <v>32596.82</v>
      </c>
      <c r="CO775" s="14">
        <v>44619.73</v>
      </c>
      <c r="CP775" s="14">
        <v>50619.66</v>
      </c>
      <c r="CQ775" s="14">
        <v>52974.58</v>
      </c>
      <c r="CR775" s="14">
        <v>79731.839999999997</v>
      </c>
      <c r="CS775" s="14">
        <v>99136.45</v>
      </c>
      <c r="CT775" s="14">
        <v>101242.4</v>
      </c>
      <c r="CU775" s="14">
        <v>100692</v>
      </c>
      <c r="CV775" s="14">
        <v>95504.95</v>
      </c>
      <c r="CW775" s="14">
        <v>59640.61</v>
      </c>
      <c r="CX775" s="14">
        <v>57633.71</v>
      </c>
      <c r="CY775" s="14">
        <v>68702.91</v>
      </c>
      <c r="CZ775" s="14">
        <v>67927.77</v>
      </c>
      <c r="DA775" s="14">
        <v>57566.26</v>
      </c>
      <c r="DB775" s="14">
        <v>57687.43</v>
      </c>
      <c r="DC775" s="14">
        <v>80135.38</v>
      </c>
      <c r="DD775" s="14">
        <v>16</v>
      </c>
      <c r="DE775" s="14">
        <v>19</v>
      </c>
      <c r="DF775" s="27">
        <f t="shared" ca="1" si="13"/>
        <v>4132.0475000000006</v>
      </c>
      <c r="DG775" s="14">
        <v>0</v>
      </c>
      <c r="DH775" s="14"/>
      <c r="DI775" s="14"/>
      <c r="DJ775" s="14"/>
      <c r="DK775" s="14"/>
      <c r="DL775" s="14"/>
      <c r="DM775" s="14"/>
      <c r="DN775" s="14"/>
      <c r="DO775" s="14"/>
      <c r="DP775" s="14"/>
      <c r="DQ775" s="14"/>
      <c r="DR775" s="14"/>
      <c r="DS775" s="14"/>
      <c r="DT775" s="14"/>
      <c r="DU775" s="14"/>
      <c r="DV775" s="14"/>
      <c r="DW775" s="14"/>
      <c r="DX775" s="14"/>
      <c r="DY775" s="14"/>
      <c r="DZ775" s="14"/>
      <c r="EA775" s="14"/>
    </row>
    <row r="776" spans="1:131" x14ac:dyDescent="0.25">
      <c r="A776" s="14" t="s">
        <v>64</v>
      </c>
      <c r="B776" s="14" t="s">
        <v>32</v>
      </c>
      <c r="C776" s="14" t="s">
        <v>63</v>
      </c>
      <c r="D776" s="14" t="s">
        <v>63</v>
      </c>
      <c r="E776" s="14" t="s">
        <v>63</v>
      </c>
      <c r="F776" s="14" t="s">
        <v>63</v>
      </c>
      <c r="G776" s="14" t="s">
        <v>192</v>
      </c>
      <c r="H776" s="1" t="s">
        <v>181</v>
      </c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4"/>
      <c r="BF776" s="14"/>
      <c r="BG776" s="14"/>
      <c r="BH776" s="14"/>
      <c r="BI776" s="14"/>
      <c r="BJ776" s="14"/>
      <c r="BK776" s="14"/>
      <c r="BL776" s="14"/>
      <c r="BM776" s="14"/>
      <c r="BN776" s="14"/>
      <c r="BO776" s="14"/>
      <c r="BP776" s="14"/>
      <c r="BQ776" s="14"/>
      <c r="BR776" s="14"/>
      <c r="BS776" s="14"/>
      <c r="BT776" s="14"/>
      <c r="BU776" s="14"/>
      <c r="BV776" s="14"/>
      <c r="BW776" s="14"/>
      <c r="BX776" s="14"/>
      <c r="BY776" s="14"/>
      <c r="BZ776" s="14"/>
      <c r="CA776" s="14"/>
      <c r="CB776" s="14"/>
      <c r="CC776" s="14"/>
      <c r="CD776" s="14"/>
      <c r="CE776" s="14"/>
      <c r="CF776" s="14"/>
      <c r="CG776" s="14"/>
      <c r="CH776" s="14"/>
      <c r="CI776" s="14"/>
      <c r="CJ776" s="14"/>
      <c r="CK776" s="14"/>
      <c r="CL776" s="14"/>
      <c r="CM776" s="14"/>
      <c r="CN776" s="14"/>
      <c r="CO776" s="14"/>
      <c r="CP776" s="14"/>
      <c r="CQ776" s="14"/>
      <c r="CR776" s="14"/>
      <c r="CS776" s="14"/>
      <c r="CT776" s="14"/>
      <c r="CU776" s="14"/>
      <c r="CV776" s="14"/>
      <c r="CW776" s="14"/>
      <c r="CX776" s="14"/>
      <c r="CY776" s="14"/>
      <c r="CZ776" s="14"/>
      <c r="DD776" s="14">
        <v>16</v>
      </c>
      <c r="DE776" s="14">
        <v>19</v>
      </c>
      <c r="DF776" s="27">
        <f t="shared" ca="1" si="13"/>
        <v>0</v>
      </c>
      <c r="DG776" s="14">
        <v>1</v>
      </c>
      <c r="DH776" s="14"/>
      <c r="DI776" s="14"/>
      <c r="DJ776" s="14"/>
      <c r="DK776" s="14"/>
      <c r="DL776" s="14"/>
      <c r="DM776" s="14"/>
      <c r="DN776" s="14"/>
      <c r="DO776" s="14"/>
      <c r="DP776" s="14"/>
      <c r="DQ776" s="14"/>
      <c r="DR776" s="14"/>
      <c r="DS776" s="14"/>
      <c r="DT776" s="14"/>
      <c r="DU776" s="14"/>
      <c r="DV776" s="14"/>
      <c r="DW776" s="14"/>
      <c r="DX776" s="14"/>
      <c r="DY776" s="14"/>
      <c r="DZ776" s="14"/>
      <c r="EA776" s="14"/>
    </row>
    <row r="777" spans="1:131" x14ac:dyDescent="0.25">
      <c r="A777" s="14" t="s">
        <v>64</v>
      </c>
      <c r="B777" s="14" t="s">
        <v>34</v>
      </c>
      <c r="C777" s="14" t="s">
        <v>63</v>
      </c>
      <c r="D777" s="14" t="s">
        <v>63</v>
      </c>
      <c r="E777" s="14" t="s">
        <v>63</v>
      </c>
      <c r="F777" s="14" t="s">
        <v>63</v>
      </c>
      <c r="G777" s="14" t="s">
        <v>191</v>
      </c>
      <c r="H777" s="1">
        <v>42242</v>
      </c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  <c r="BB777" s="14"/>
      <c r="BC777" s="14"/>
      <c r="BD777" s="14"/>
      <c r="BE777" s="14"/>
      <c r="BF777" s="14"/>
      <c r="BG777" s="14"/>
      <c r="BH777" s="14"/>
      <c r="BI777" s="14"/>
      <c r="BJ777" s="14"/>
      <c r="BK777" s="14"/>
      <c r="BL777" s="14"/>
      <c r="BM777" s="14"/>
      <c r="BN777" s="14"/>
      <c r="BO777" s="14"/>
      <c r="BP777" s="14"/>
      <c r="BQ777" s="14"/>
      <c r="BR777" s="14"/>
      <c r="BS777" s="14"/>
      <c r="BT777" s="14"/>
      <c r="BU777" s="14"/>
      <c r="BV777" s="14"/>
      <c r="BW777" s="14"/>
      <c r="BX777" s="14"/>
      <c r="BY777" s="14"/>
      <c r="BZ777" s="14"/>
      <c r="CA777" s="14"/>
      <c r="CB777" s="14"/>
      <c r="CC777" s="14"/>
      <c r="CD777" s="14"/>
      <c r="CE777" s="14"/>
      <c r="CF777" s="14"/>
      <c r="CG777" s="14"/>
      <c r="CH777" s="14"/>
      <c r="CI777" s="14"/>
      <c r="CJ777" s="14"/>
      <c r="CK777" s="14"/>
      <c r="CL777" s="14"/>
      <c r="CM777" s="14"/>
      <c r="CN777" s="14"/>
      <c r="CO777" s="14"/>
      <c r="CP777" s="14"/>
      <c r="CQ777" s="14"/>
      <c r="CR777" s="14"/>
      <c r="CS777" s="14"/>
      <c r="CT777" s="14"/>
      <c r="CU777" s="14"/>
      <c r="CV777" s="14"/>
      <c r="CW777" s="14"/>
      <c r="CX777" s="14"/>
      <c r="CY777" s="14"/>
      <c r="CZ777" s="14"/>
      <c r="DD777" s="14">
        <v>16</v>
      </c>
      <c r="DE777" s="14">
        <v>19</v>
      </c>
      <c r="DF777" s="27">
        <f t="shared" ca="1" si="13"/>
        <v>0</v>
      </c>
      <c r="DG777" s="14">
        <v>1</v>
      </c>
      <c r="DH777" s="14"/>
      <c r="DI777" s="14"/>
      <c r="DJ777" s="14"/>
      <c r="DK777" s="14"/>
      <c r="DL777" s="14"/>
      <c r="DM777" s="14"/>
      <c r="DN777" s="14"/>
      <c r="DO777" s="14"/>
      <c r="DP777" s="14"/>
      <c r="DQ777" s="14"/>
      <c r="DR777" s="14"/>
      <c r="DS777" s="14"/>
      <c r="DT777" s="14"/>
      <c r="DU777" s="14"/>
      <c r="DV777" s="14"/>
      <c r="DW777" s="14"/>
      <c r="DX777" s="14"/>
      <c r="DY777" s="14"/>
      <c r="DZ777" s="14"/>
      <c r="EA777" s="14"/>
    </row>
    <row r="778" spans="1:131" x14ac:dyDescent="0.25">
      <c r="A778" s="14" t="s">
        <v>64</v>
      </c>
      <c r="B778" s="14" t="s">
        <v>34</v>
      </c>
      <c r="C778" s="14" t="s">
        <v>63</v>
      </c>
      <c r="D778" s="14" t="s">
        <v>63</v>
      </c>
      <c r="E778" s="14" t="s">
        <v>63</v>
      </c>
      <c r="F778" s="14" t="s">
        <v>63</v>
      </c>
      <c r="G778" s="14" t="s">
        <v>191</v>
      </c>
      <c r="H778" s="1">
        <v>42243</v>
      </c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  <c r="BE778" s="14"/>
      <c r="BF778" s="14"/>
      <c r="BG778" s="14"/>
      <c r="BH778" s="14"/>
      <c r="BI778" s="14"/>
      <c r="BJ778" s="14"/>
      <c r="BK778" s="14"/>
      <c r="BL778" s="14"/>
      <c r="BM778" s="14"/>
      <c r="BN778" s="14"/>
      <c r="BO778" s="14"/>
      <c r="BP778" s="14"/>
      <c r="BQ778" s="14"/>
      <c r="BR778" s="14"/>
      <c r="BS778" s="14"/>
      <c r="BT778" s="14"/>
      <c r="BU778" s="14"/>
      <c r="BV778" s="14"/>
      <c r="BW778" s="14"/>
      <c r="BX778" s="14"/>
      <c r="BY778" s="14"/>
      <c r="BZ778" s="14"/>
      <c r="CA778" s="14"/>
      <c r="CB778" s="14"/>
      <c r="CC778" s="14"/>
      <c r="CD778" s="14"/>
      <c r="CE778" s="14"/>
      <c r="CF778" s="14"/>
      <c r="CG778" s="14"/>
      <c r="CH778" s="14"/>
      <c r="CI778" s="14"/>
      <c r="CJ778" s="14"/>
      <c r="CK778" s="14"/>
      <c r="CL778" s="14"/>
      <c r="CM778" s="14"/>
      <c r="CN778" s="14"/>
      <c r="CO778" s="14"/>
      <c r="CP778" s="14"/>
      <c r="CQ778" s="14"/>
      <c r="CR778" s="14"/>
      <c r="CS778" s="14"/>
      <c r="CT778" s="14"/>
      <c r="CU778" s="14"/>
      <c r="CV778" s="14"/>
      <c r="CW778" s="14"/>
      <c r="CX778" s="14"/>
      <c r="CY778" s="14"/>
      <c r="CZ778" s="14"/>
      <c r="DD778" s="14">
        <v>16</v>
      </c>
      <c r="DE778" s="14">
        <v>19</v>
      </c>
      <c r="DF778" s="27">
        <f t="shared" ca="1" si="13"/>
        <v>0</v>
      </c>
      <c r="DG778" s="14">
        <v>1</v>
      </c>
      <c r="DH778" s="14"/>
      <c r="DI778" s="14"/>
      <c r="DJ778" s="14"/>
      <c r="DK778" s="14"/>
      <c r="DL778" s="14"/>
      <c r="DM778" s="14"/>
      <c r="DN778" s="14"/>
      <c r="DO778" s="14"/>
      <c r="DP778" s="14"/>
      <c r="DQ778" s="14"/>
      <c r="DR778" s="14"/>
      <c r="DS778" s="14"/>
      <c r="DT778" s="14"/>
      <c r="DU778" s="14"/>
      <c r="DV778" s="14"/>
      <c r="DW778" s="14"/>
      <c r="DX778" s="14"/>
      <c r="DY778" s="14"/>
      <c r="DZ778" s="14"/>
      <c r="EA778" s="14"/>
    </row>
    <row r="779" spans="1:131" x14ac:dyDescent="0.25">
      <c r="A779" s="14" t="s">
        <v>64</v>
      </c>
      <c r="B779" s="14" t="s">
        <v>34</v>
      </c>
      <c r="C779" s="14" t="s">
        <v>63</v>
      </c>
      <c r="D779" s="14" t="s">
        <v>63</v>
      </c>
      <c r="E779" s="14" t="s">
        <v>63</v>
      </c>
      <c r="F779" s="14" t="s">
        <v>63</v>
      </c>
      <c r="G779" s="14" t="s">
        <v>191</v>
      </c>
      <c r="H779" s="1">
        <v>42256</v>
      </c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  <c r="BF779" s="14"/>
      <c r="BG779" s="14"/>
      <c r="BH779" s="14"/>
      <c r="BI779" s="14"/>
      <c r="BJ779" s="14"/>
      <c r="BK779" s="14"/>
      <c r="BL779" s="14"/>
      <c r="BM779" s="14"/>
      <c r="BN779" s="14"/>
      <c r="BO779" s="14"/>
      <c r="BP779" s="14"/>
      <c r="BQ779" s="14"/>
      <c r="BR779" s="14"/>
      <c r="BS779" s="14"/>
      <c r="BT779" s="14"/>
      <c r="BU779" s="14"/>
      <c r="BV779" s="14"/>
      <c r="BW779" s="14"/>
      <c r="BX779" s="14"/>
      <c r="BY779" s="14"/>
      <c r="BZ779" s="14"/>
      <c r="CA779" s="14"/>
      <c r="CB779" s="14"/>
      <c r="CC779" s="14"/>
      <c r="CD779" s="14"/>
      <c r="CE779" s="14"/>
      <c r="CF779" s="14"/>
      <c r="CG779" s="14"/>
      <c r="CH779" s="14"/>
      <c r="CI779" s="14"/>
      <c r="CJ779" s="14"/>
      <c r="CK779" s="14"/>
      <c r="CL779" s="14"/>
      <c r="CM779" s="14"/>
      <c r="CN779" s="14"/>
      <c r="CO779" s="14"/>
      <c r="CP779" s="14"/>
      <c r="CQ779" s="14"/>
      <c r="CR779" s="14"/>
      <c r="CS779" s="14"/>
      <c r="CT779" s="14"/>
      <c r="CU779" s="14"/>
      <c r="CV779" s="14"/>
      <c r="CW779" s="14"/>
      <c r="CX779" s="14"/>
      <c r="CY779" s="14"/>
      <c r="CZ779" s="14"/>
      <c r="DD779" s="14">
        <v>16</v>
      </c>
      <c r="DE779" s="14">
        <v>19</v>
      </c>
      <c r="DF779" s="27">
        <f t="shared" ca="1" si="13"/>
        <v>0</v>
      </c>
      <c r="DG779" s="14">
        <v>1</v>
      </c>
      <c r="DH779" s="14"/>
      <c r="DI779" s="14"/>
      <c r="DJ779" s="14"/>
      <c r="DK779" s="14"/>
      <c r="DL779" s="14"/>
      <c r="DM779" s="14"/>
      <c r="DN779" s="14"/>
      <c r="DO779" s="14"/>
      <c r="DP779" s="14"/>
      <c r="DQ779" s="14"/>
      <c r="DR779" s="14"/>
      <c r="DS779" s="14"/>
      <c r="DT779" s="14"/>
      <c r="DU779" s="14"/>
      <c r="DV779" s="14"/>
      <c r="DW779" s="14"/>
      <c r="DX779" s="14"/>
      <c r="DY779" s="14"/>
      <c r="DZ779" s="14"/>
      <c r="EA779" s="14"/>
    </row>
    <row r="780" spans="1:131" x14ac:dyDescent="0.25">
      <c r="A780" s="14" t="s">
        <v>64</v>
      </c>
      <c r="B780" s="14" t="s">
        <v>34</v>
      </c>
      <c r="C780" s="14" t="s">
        <v>63</v>
      </c>
      <c r="D780" s="14" t="s">
        <v>63</v>
      </c>
      <c r="E780" s="14" t="s">
        <v>63</v>
      </c>
      <c r="F780" s="14" t="s">
        <v>63</v>
      </c>
      <c r="G780" s="14" t="s">
        <v>191</v>
      </c>
      <c r="H780" s="1">
        <v>42257</v>
      </c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  <c r="BF780" s="14"/>
      <c r="BG780" s="14"/>
      <c r="BH780" s="14"/>
      <c r="BI780" s="14"/>
      <c r="BJ780" s="14"/>
      <c r="BK780" s="14"/>
      <c r="BL780" s="14"/>
      <c r="BM780" s="14"/>
      <c r="BN780" s="14"/>
      <c r="BO780" s="14"/>
      <c r="BP780" s="14"/>
      <c r="BQ780" s="14"/>
      <c r="BR780" s="14"/>
      <c r="BS780" s="14"/>
      <c r="BT780" s="14"/>
      <c r="BU780" s="14"/>
      <c r="BV780" s="14"/>
      <c r="BW780" s="14"/>
      <c r="BX780" s="14"/>
      <c r="BY780" s="14"/>
      <c r="BZ780" s="14"/>
      <c r="CA780" s="14"/>
      <c r="CB780" s="14"/>
      <c r="CC780" s="14"/>
      <c r="CD780" s="14"/>
      <c r="CE780" s="14"/>
      <c r="CF780" s="14"/>
      <c r="CG780" s="14"/>
      <c r="CH780" s="14"/>
      <c r="CI780" s="14"/>
      <c r="CJ780" s="14"/>
      <c r="CK780" s="14"/>
      <c r="CL780" s="14"/>
      <c r="CM780" s="14"/>
      <c r="CN780" s="14"/>
      <c r="CO780" s="14"/>
      <c r="CP780" s="14"/>
      <c r="CQ780" s="14"/>
      <c r="CR780" s="14"/>
      <c r="CS780" s="14"/>
      <c r="CT780" s="14"/>
      <c r="CU780" s="14"/>
      <c r="CV780" s="14"/>
      <c r="CW780" s="14"/>
      <c r="CX780" s="14"/>
      <c r="CY780" s="14"/>
      <c r="CZ780" s="14"/>
      <c r="DD780" s="14">
        <v>16</v>
      </c>
      <c r="DE780" s="14">
        <v>19</v>
      </c>
      <c r="DF780" s="27">
        <f t="shared" ca="1" si="13"/>
        <v>0</v>
      </c>
      <c r="DG780" s="14">
        <v>1</v>
      </c>
      <c r="DH780" s="14"/>
      <c r="DI780" s="14"/>
      <c r="DJ780" s="14"/>
      <c r="DK780" s="14"/>
      <c r="DL780" s="14"/>
      <c r="DM780" s="14"/>
      <c r="DN780" s="14"/>
      <c r="DO780" s="14"/>
      <c r="DP780" s="14"/>
      <c r="DQ780" s="14"/>
      <c r="DR780" s="14"/>
      <c r="DS780" s="14"/>
      <c r="DT780" s="14"/>
      <c r="DU780" s="14"/>
      <c r="DV780" s="14"/>
      <c r="DW780" s="14"/>
      <c r="DX780" s="14"/>
      <c r="DY780" s="14"/>
      <c r="DZ780" s="14"/>
      <c r="EA780" s="14"/>
    </row>
    <row r="781" spans="1:131" x14ac:dyDescent="0.25">
      <c r="A781" s="14" t="s">
        <v>64</v>
      </c>
      <c r="B781" s="14" t="s">
        <v>34</v>
      </c>
      <c r="C781" s="14" t="s">
        <v>63</v>
      </c>
      <c r="D781" s="14" t="s">
        <v>63</v>
      </c>
      <c r="E781" s="14" t="s">
        <v>63</v>
      </c>
      <c r="F781" s="14" t="s">
        <v>63</v>
      </c>
      <c r="G781" s="14" t="s">
        <v>191</v>
      </c>
      <c r="H781" s="1">
        <v>42258</v>
      </c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4"/>
      <c r="BF781" s="14"/>
      <c r="BG781" s="14"/>
      <c r="BH781" s="14"/>
      <c r="BI781" s="14"/>
      <c r="BJ781" s="14"/>
      <c r="BK781" s="14"/>
      <c r="BL781" s="14"/>
      <c r="BM781" s="14"/>
      <c r="BN781" s="14"/>
      <c r="BO781" s="14"/>
      <c r="BP781" s="14"/>
      <c r="BQ781" s="14"/>
      <c r="BR781" s="14"/>
      <c r="BS781" s="14"/>
      <c r="BT781" s="14"/>
      <c r="BU781" s="14"/>
      <c r="BV781" s="14"/>
      <c r="BW781" s="14"/>
      <c r="BX781" s="14"/>
      <c r="BY781" s="14"/>
      <c r="BZ781" s="14"/>
      <c r="CA781" s="14"/>
      <c r="CB781" s="14"/>
      <c r="CC781" s="14"/>
      <c r="CD781" s="14"/>
      <c r="CE781" s="14"/>
      <c r="CF781" s="14"/>
      <c r="CG781" s="14"/>
      <c r="CH781" s="14"/>
      <c r="CI781" s="14"/>
      <c r="CJ781" s="14"/>
      <c r="CK781" s="14"/>
      <c r="CL781" s="14"/>
      <c r="CM781" s="14"/>
      <c r="CN781" s="14"/>
      <c r="CO781" s="14"/>
      <c r="CP781" s="14"/>
      <c r="CQ781" s="14"/>
      <c r="CR781" s="14"/>
      <c r="CS781" s="14"/>
      <c r="CT781" s="14"/>
      <c r="CU781" s="14"/>
      <c r="CV781" s="14"/>
      <c r="CW781" s="14"/>
      <c r="CX781" s="14"/>
      <c r="CY781" s="14"/>
      <c r="CZ781" s="14"/>
      <c r="DD781" s="14">
        <v>16</v>
      </c>
      <c r="DE781" s="14">
        <v>19</v>
      </c>
      <c r="DF781" s="27">
        <f t="shared" ca="1" si="13"/>
        <v>0</v>
      </c>
      <c r="DG781" s="14">
        <v>1</v>
      </c>
      <c r="DH781" s="14"/>
      <c r="DI781" s="14"/>
      <c r="DJ781" s="14"/>
      <c r="DK781" s="14"/>
      <c r="DL781" s="14"/>
      <c r="DM781" s="14"/>
      <c r="DN781" s="14"/>
      <c r="DO781" s="14"/>
      <c r="DP781" s="14"/>
      <c r="DQ781" s="14"/>
      <c r="DR781" s="14"/>
      <c r="DS781" s="14"/>
      <c r="DT781" s="14"/>
      <c r="DU781" s="14"/>
      <c r="DV781" s="14"/>
      <c r="DW781" s="14"/>
      <c r="DX781" s="14"/>
      <c r="DY781" s="14"/>
      <c r="DZ781" s="14"/>
      <c r="EA781" s="14"/>
    </row>
    <row r="782" spans="1:131" x14ac:dyDescent="0.25">
      <c r="A782" s="14" t="s">
        <v>64</v>
      </c>
      <c r="B782" s="14" t="s">
        <v>34</v>
      </c>
      <c r="C782" s="14" t="s">
        <v>63</v>
      </c>
      <c r="D782" s="14" t="s">
        <v>63</v>
      </c>
      <c r="E782" s="14" t="s">
        <v>63</v>
      </c>
      <c r="F782" s="14" t="s">
        <v>63</v>
      </c>
      <c r="G782" s="14" t="s">
        <v>191</v>
      </c>
      <c r="H782" s="1" t="s">
        <v>181</v>
      </c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4"/>
      <c r="BF782" s="14"/>
      <c r="BG782" s="14"/>
      <c r="BH782" s="14"/>
      <c r="BI782" s="14"/>
      <c r="BJ782" s="14"/>
      <c r="BK782" s="14"/>
      <c r="BL782" s="14"/>
      <c r="BM782" s="14"/>
      <c r="BN782" s="14"/>
      <c r="BO782" s="14"/>
      <c r="BP782" s="14"/>
      <c r="BQ782" s="14"/>
      <c r="BR782" s="14"/>
      <c r="BS782" s="14"/>
      <c r="BT782" s="14"/>
      <c r="BU782" s="14"/>
      <c r="BV782" s="14"/>
      <c r="BW782" s="14"/>
      <c r="BX782" s="14"/>
      <c r="BY782" s="14"/>
      <c r="BZ782" s="14"/>
      <c r="CA782" s="14"/>
      <c r="CB782" s="14"/>
      <c r="CC782" s="14"/>
      <c r="CD782" s="14"/>
      <c r="CE782" s="14"/>
      <c r="CF782" s="14"/>
      <c r="CG782" s="14"/>
      <c r="CH782" s="14"/>
      <c r="CI782" s="14"/>
      <c r="CJ782" s="14"/>
      <c r="CK782" s="14"/>
      <c r="CL782" s="14"/>
      <c r="CM782" s="14"/>
      <c r="CN782" s="14"/>
      <c r="CO782" s="14"/>
      <c r="CP782" s="14"/>
      <c r="CQ782" s="14"/>
      <c r="CR782" s="14"/>
      <c r="CS782" s="14"/>
      <c r="CT782" s="14"/>
      <c r="CU782" s="14"/>
      <c r="CV782" s="14"/>
      <c r="CW782" s="14"/>
      <c r="CX782" s="14"/>
      <c r="CY782" s="14"/>
      <c r="CZ782" s="14"/>
      <c r="DD782" s="14">
        <v>16</v>
      </c>
      <c r="DE782" s="14">
        <v>19</v>
      </c>
      <c r="DF782" s="27">
        <f t="shared" ca="1" si="13"/>
        <v>0</v>
      </c>
      <c r="DG782" s="14">
        <v>1</v>
      </c>
      <c r="DH782" s="14"/>
      <c r="DI782" s="14"/>
      <c r="DJ782" s="14"/>
      <c r="DK782" s="14"/>
      <c r="DL782" s="14"/>
      <c r="DM782" s="14"/>
      <c r="DN782" s="14"/>
      <c r="DO782" s="14"/>
      <c r="DP782" s="14"/>
      <c r="DQ782" s="14"/>
      <c r="DR782" s="14"/>
      <c r="DS782" s="14"/>
      <c r="DT782" s="14"/>
      <c r="DU782" s="14"/>
      <c r="DV782" s="14"/>
      <c r="DW782" s="14"/>
      <c r="DX782" s="14"/>
      <c r="DY782" s="14"/>
      <c r="DZ782" s="14"/>
      <c r="EA782" s="14"/>
    </row>
    <row r="783" spans="1:131" x14ac:dyDescent="0.25">
      <c r="A783" s="14" t="s">
        <v>64</v>
      </c>
      <c r="B783" s="14" t="s">
        <v>34</v>
      </c>
      <c r="C783" s="14" t="s">
        <v>63</v>
      </c>
      <c r="D783" s="14" t="s">
        <v>63</v>
      </c>
      <c r="E783" s="14" t="s">
        <v>63</v>
      </c>
      <c r="F783" s="14" t="s">
        <v>63</v>
      </c>
      <c r="G783" s="14" t="s">
        <v>192</v>
      </c>
      <c r="H783" s="1">
        <v>42163</v>
      </c>
      <c r="I783" s="14">
        <v>1052.556</v>
      </c>
      <c r="J783" s="14">
        <v>945.125</v>
      </c>
      <c r="K783" s="14">
        <v>906.90800000000002</v>
      </c>
      <c r="L783" s="14">
        <v>1202.44</v>
      </c>
      <c r="M783" s="14">
        <v>1732.328</v>
      </c>
      <c r="N783" s="14">
        <v>1947.029</v>
      </c>
      <c r="O783" s="14">
        <v>2126.4229999999998</v>
      </c>
      <c r="P783" s="14">
        <v>2432.9340000000002</v>
      </c>
      <c r="Q783" s="14">
        <v>2657.1489999999999</v>
      </c>
      <c r="R783" s="14">
        <v>2842.002</v>
      </c>
      <c r="S783" s="14">
        <v>3103.1689999999999</v>
      </c>
      <c r="T783" s="14">
        <v>3280.5309999999999</v>
      </c>
      <c r="U783" s="14">
        <v>3457.942</v>
      </c>
      <c r="V783" s="14">
        <v>3569.6289999999999</v>
      </c>
      <c r="W783" s="14">
        <v>3648.5790000000002</v>
      </c>
      <c r="X783" s="14">
        <v>3054.384</v>
      </c>
      <c r="Y783" s="14">
        <v>3261.8029999999999</v>
      </c>
      <c r="Z783" s="14">
        <v>3196.9639999999999</v>
      </c>
      <c r="AA783" s="14">
        <v>3055.8609999999999</v>
      </c>
      <c r="AB783" s="14">
        <v>3392.9670000000001</v>
      </c>
      <c r="AC783" s="14">
        <v>3378.5540000000001</v>
      </c>
      <c r="AD783" s="14">
        <v>2928.8029999999999</v>
      </c>
      <c r="AE783" s="14">
        <v>1881.02</v>
      </c>
      <c r="AF783" s="14">
        <v>1418.133</v>
      </c>
      <c r="AG783" s="14">
        <v>3142.2530000000002</v>
      </c>
      <c r="AH783" s="14">
        <v>1092.2339999999999</v>
      </c>
      <c r="AI783" s="14">
        <v>1008.544</v>
      </c>
      <c r="AJ783" s="14">
        <v>968.11490000000003</v>
      </c>
      <c r="AK783" s="14">
        <v>1181.703</v>
      </c>
      <c r="AL783" s="14">
        <v>1737.789</v>
      </c>
      <c r="AM783" s="14">
        <v>1960.65</v>
      </c>
      <c r="AN783" s="14">
        <v>2141.4749999999999</v>
      </c>
      <c r="AO783" s="14">
        <v>2358.9299999999998</v>
      </c>
      <c r="AP783" s="14">
        <v>2587.614</v>
      </c>
      <c r="AQ783" s="14">
        <v>2858.6689999999999</v>
      </c>
      <c r="AR783" s="14">
        <v>3119.9659999999999</v>
      </c>
      <c r="AS783" s="14">
        <v>3304.7440000000001</v>
      </c>
      <c r="AT783" s="14">
        <v>3452.105</v>
      </c>
      <c r="AU783" s="14">
        <v>3582.5340000000001</v>
      </c>
      <c r="AV783" s="14">
        <v>3643.9209999999998</v>
      </c>
      <c r="AW783" s="14">
        <v>3634.5050000000001</v>
      </c>
      <c r="AX783" s="14">
        <v>3684.2550000000001</v>
      </c>
      <c r="AY783" s="14">
        <v>3610.998</v>
      </c>
      <c r="AZ783" s="14">
        <v>3427.7089999999998</v>
      </c>
      <c r="BA783" s="14">
        <v>3315.145</v>
      </c>
      <c r="BB783" s="14">
        <v>3361.17</v>
      </c>
      <c r="BC783" s="14">
        <v>2925.183</v>
      </c>
      <c r="BD783" s="14">
        <v>1895.393</v>
      </c>
      <c r="BE783" s="14">
        <v>1435.78</v>
      </c>
      <c r="BF783" s="14">
        <v>3619.0250000000001</v>
      </c>
      <c r="BG783" s="14">
        <v>71.66</v>
      </c>
      <c r="BH783" s="14">
        <v>70.06</v>
      </c>
      <c r="BI783" s="14">
        <v>69.02</v>
      </c>
      <c r="BJ783" s="14">
        <v>69.459999999999994</v>
      </c>
      <c r="BK783" s="14">
        <v>68.7</v>
      </c>
      <c r="BL783" s="14">
        <v>68.099999999999994</v>
      </c>
      <c r="BM783" s="14">
        <v>69.08</v>
      </c>
      <c r="BN783" s="14">
        <v>72.92</v>
      </c>
      <c r="BO783" s="14">
        <v>78.599999999999994</v>
      </c>
      <c r="BP783" s="14">
        <v>82.88</v>
      </c>
      <c r="BQ783" s="14">
        <v>87.48</v>
      </c>
      <c r="BR783" s="14">
        <v>90.28</v>
      </c>
      <c r="BS783" s="14">
        <v>92.48</v>
      </c>
      <c r="BT783" s="14">
        <v>94.86</v>
      </c>
      <c r="BU783" s="14">
        <v>96.6</v>
      </c>
      <c r="BV783" s="14">
        <v>97.74</v>
      </c>
      <c r="BW783" s="14">
        <v>98.86</v>
      </c>
      <c r="BX783" s="14">
        <v>98.48</v>
      </c>
      <c r="BY783" s="14">
        <v>97.86</v>
      </c>
      <c r="BZ783" s="14">
        <v>93.7</v>
      </c>
      <c r="CA783" s="14">
        <v>87</v>
      </c>
      <c r="CB783" s="14">
        <v>81.900000000000006</v>
      </c>
      <c r="CC783" s="14">
        <v>79.180000000000007</v>
      </c>
      <c r="CD783" s="14">
        <v>77.3</v>
      </c>
      <c r="CE783" s="14">
        <v>1006.641</v>
      </c>
      <c r="CF783" s="14">
        <v>893.18629999999996</v>
      </c>
      <c r="CG783" s="14">
        <v>889.01570000000004</v>
      </c>
      <c r="CH783" s="14">
        <v>746.55430000000001</v>
      </c>
      <c r="CI783" s="14">
        <v>692.23379999999997</v>
      </c>
      <c r="CJ783" s="14">
        <v>649.59249999999997</v>
      </c>
      <c r="CK783" s="14">
        <v>933.48080000000004</v>
      </c>
      <c r="CL783" s="14">
        <v>1022.47</v>
      </c>
      <c r="CM783" s="14">
        <v>811.33669999999995</v>
      </c>
      <c r="CN783" s="14">
        <v>677.90959999999995</v>
      </c>
      <c r="CO783" s="14">
        <v>688.57360000000006</v>
      </c>
      <c r="CP783" s="14">
        <v>764.08180000000004</v>
      </c>
      <c r="CQ783" s="14">
        <v>958.38229999999999</v>
      </c>
      <c r="CR783" s="14">
        <v>1019.046</v>
      </c>
      <c r="CS783" s="14">
        <v>1031.712</v>
      </c>
      <c r="CT783" s="14">
        <v>1318.412</v>
      </c>
      <c r="CU783" s="14">
        <v>1448.759</v>
      </c>
      <c r="CV783" s="14">
        <v>1823.759</v>
      </c>
      <c r="CW783" s="14">
        <v>2243.252</v>
      </c>
      <c r="CX783" s="14">
        <v>2084.0120000000002</v>
      </c>
      <c r="CY783" s="14">
        <v>2229.337</v>
      </c>
      <c r="CZ783" s="14">
        <v>2034.971</v>
      </c>
      <c r="DA783" s="14">
        <v>1497.38</v>
      </c>
      <c r="DB783" s="14">
        <v>1381.384</v>
      </c>
      <c r="DC783" s="14">
        <v>869.97349999999994</v>
      </c>
      <c r="DD783" s="14">
        <v>16</v>
      </c>
      <c r="DE783" s="14">
        <v>19</v>
      </c>
      <c r="DF783" s="27">
        <f t="shared" ca="1" si="13"/>
        <v>501.16675000000032</v>
      </c>
      <c r="DG783" s="14">
        <v>0</v>
      </c>
      <c r="DH783" s="14"/>
      <c r="DI783" s="14"/>
      <c r="DJ783" s="14"/>
      <c r="DK783" s="14"/>
      <c r="DL783" s="14"/>
      <c r="DM783" s="14"/>
      <c r="DN783" s="14"/>
      <c r="DO783" s="14"/>
      <c r="DP783" s="14"/>
      <c r="DQ783" s="14"/>
      <c r="DR783" s="14"/>
      <c r="DS783" s="14"/>
      <c r="DT783" s="14"/>
      <c r="DU783" s="14"/>
      <c r="DV783" s="14"/>
      <c r="DW783" s="14"/>
      <c r="DX783" s="14"/>
      <c r="DY783" s="14"/>
      <c r="DZ783" s="14"/>
      <c r="EA783" s="14"/>
    </row>
    <row r="784" spans="1:131" x14ac:dyDescent="0.25">
      <c r="A784" s="14" t="s">
        <v>64</v>
      </c>
      <c r="B784" s="14" t="s">
        <v>34</v>
      </c>
      <c r="C784" s="14" t="s">
        <v>63</v>
      </c>
      <c r="D784" s="14" t="s">
        <v>63</v>
      </c>
      <c r="E784" s="14" t="s">
        <v>63</v>
      </c>
      <c r="F784" s="14" t="s">
        <v>63</v>
      </c>
      <c r="G784" s="14" t="s">
        <v>192</v>
      </c>
      <c r="H784" s="1">
        <v>42167</v>
      </c>
      <c r="I784" s="14">
        <v>1442.184</v>
      </c>
      <c r="J784" s="14">
        <v>1321.867</v>
      </c>
      <c r="K784" s="14">
        <v>1242.172</v>
      </c>
      <c r="L784" s="14">
        <v>1337.029</v>
      </c>
      <c r="M784" s="14">
        <v>1658.8309999999999</v>
      </c>
      <c r="N784" s="14">
        <v>1781.66</v>
      </c>
      <c r="O784" s="14">
        <v>2179.462</v>
      </c>
      <c r="P784" s="14">
        <v>2173.85</v>
      </c>
      <c r="Q784" s="14">
        <v>2558.7730000000001</v>
      </c>
      <c r="R784" s="14">
        <v>2893.056</v>
      </c>
      <c r="S784" s="14">
        <v>3106.2649999999999</v>
      </c>
      <c r="T784" s="14">
        <v>3304.7710000000002</v>
      </c>
      <c r="U784" s="14">
        <v>3513.52</v>
      </c>
      <c r="V784" s="14">
        <v>3672.848</v>
      </c>
      <c r="W784" s="14">
        <v>3867.377</v>
      </c>
      <c r="X784" s="14">
        <v>2989.37</v>
      </c>
      <c r="Y784" s="14">
        <v>3033.9070000000002</v>
      </c>
      <c r="Z784" s="14">
        <v>3097.0189999999998</v>
      </c>
      <c r="AA784" s="14">
        <v>3090.66</v>
      </c>
      <c r="AB784" s="14">
        <v>3809.0459999999998</v>
      </c>
      <c r="AC784" s="14">
        <v>3634.6329999999998</v>
      </c>
      <c r="AD784" s="14">
        <v>3185.8710000000001</v>
      </c>
      <c r="AE784" s="14">
        <v>2159.221</v>
      </c>
      <c r="AF784" s="14">
        <v>1643.422</v>
      </c>
      <c r="AG784" s="14">
        <v>3052.739</v>
      </c>
      <c r="AH784" s="14">
        <v>1466.7139999999999</v>
      </c>
      <c r="AI784" s="14">
        <v>1377.39</v>
      </c>
      <c r="AJ784" s="14">
        <v>1302.9059999999999</v>
      </c>
      <c r="AK784" s="14">
        <v>1345.0260000000001</v>
      </c>
      <c r="AL784" s="14">
        <v>1659.549</v>
      </c>
      <c r="AM784" s="14">
        <v>1770.88</v>
      </c>
      <c r="AN784" s="14">
        <v>2154.3989999999999</v>
      </c>
      <c r="AO784" s="14">
        <v>2116.6190000000001</v>
      </c>
      <c r="AP784" s="14">
        <v>2512.46</v>
      </c>
      <c r="AQ784" s="14">
        <v>2938.7919999999999</v>
      </c>
      <c r="AR784" s="14">
        <v>3129.498</v>
      </c>
      <c r="AS784" s="14">
        <v>3319.694</v>
      </c>
      <c r="AT784" s="14">
        <v>3512.962</v>
      </c>
      <c r="AU784" s="14">
        <v>3635.203</v>
      </c>
      <c r="AV784" s="14">
        <v>3783.47</v>
      </c>
      <c r="AW784" s="14">
        <v>3600.5920000000001</v>
      </c>
      <c r="AX784" s="14">
        <v>3533.3</v>
      </c>
      <c r="AY784" s="14">
        <v>3551.6239999999998</v>
      </c>
      <c r="AZ784" s="14">
        <v>3493.7150000000001</v>
      </c>
      <c r="BA784" s="14">
        <v>3723.9319999999998</v>
      </c>
      <c r="BB784" s="14">
        <v>3568.306</v>
      </c>
      <c r="BC784" s="14">
        <v>3085.5630000000001</v>
      </c>
      <c r="BD784" s="14">
        <v>2163.0729999999999</v>
      </c>
      <c r="BE784" s="14">
        <v>1675.0440000000001</v>
      </c>
      <c r="BF784" s="14">
        <v>3558.2620000000002</v>
      </c>
      <c r="BG784" s="14">
        <v>70.071430000000007</v>
      </c>
      <c r="BH784" s="14">
        <v>68.392859999999999</v>
      </c>
      <c r="BI784" s="14">
        <v>66.464290000000005</v>
      </c>
      <c r="BJ784" s="14">
        <v>65.071430000000007</v>
      </c>
      <c r="BK784" s="14">
        <v>63.714289999999998</v>
      </c>
      <c r="BL784" s="14">
        <v>63</v>
      </c>
      <c r="BM784" s="14">
        <v>63.821429999999999</v>
      </c>
      <c r="BN784" s="14">
        <v>69.035709999999995</v>
      </c>
      <c r="BO784" s="14">
        <v>75.75</v>
      </c>
      <c r="BP784" s="14">
        <v>80.785709999999995</v>
      </c>
      <c r="BQ784" s="14">
        <v>85.142859999999999</v>
      </c>
      <c r="BR784" s="14">
        <v>88</v>
      </c>
      <c r="BS784" s="14">
        <v>92.214290000000005</v>
      </c>
      <c r="BT784" s="14">
        <v>95.214290000000005</v>
      </c>
      <c r="BU784" s="14">
        <v>98.035709999999995</v>
      </c>
      <c r="BV784" s="14">
        <v>100.1429</v>
      </c>
      <c r="BW784" s="14">
        <v>101.3929</v>
      </c>
      <c r="BX784" s="14">
        <v>101.1071</v>
      </c>
      <c r="BY784" s="14">
        <v>98.75</v>
      </c>
      <c r="BZ784" s="14">
        <v>92.5</v>
      </c>
      <c r="CA784" s="14">
        <v>84.035709999999995</v>
      </c>
      <c r="CB784" s="14">
        <v>80.571430000000007</v>
      </c>
      <c r="CC784" s="14">
        <v>77.964290000000005</v>
      </c>
      <c r="CD784" s="14">
        <v>76.285709999999995</v>
      </c>
      <c r="CE784" s="14">
        <v>1129.7650000000001</v>
      </c>
      <c r="CF784" s="14">
        <v>1005.229</v>
      </c>
      <c r="CG784" s="14">
        <v>1034.742</v>
      </c>
      <c r="CH784" s="14">
        <v>974.49260000000004</v>
      </c>
      <c r="CI784" s="14">
        <v>746.49360000000001</v>
      </c>
      <c r="CJ784" s="14">
        <v>693.04340000000002</v>
      </c>
      <c r="CK784" s="14">
        <v>1005.9059999999999</v>
      </c>
      <c r="CL784" s="14">
        <v>973.2319</v>
      </c>
      <c r="CM784" s="14">
        <v>851.6934</v>
      </c>
      <c r="CN784" s="14">
        <v>916.37350000000004</v>
      </c>
      <c r="CO784" s="14">
        <v>872.81759999999997</v>
      </c>
      <c r="CP784" s="14">
        <v>890.70450000000005</v>
      </c>
      <c r="CQ784" s="14">
        <v>910.39670000000001</v>
      </c>
      <c r="CR784" s="14">
        <v>999.53800000000001</v>
      </c>
      <c r="CS784" s="14">
        <v>979.52340000000004</v>
      </c>
      <c r="CT784" s="14">
        <v>1413.1569999999999</v>
      </c>
      <c r="CU784" s="14">
        <v>1687.1759999999999</v>
      </c>
      <c r="CV784" s="14">
        <v>2141.913</v>
      </c>
      <c r="CW784" s="14">
        <v>2356.8670000000002</v>
      </c>
      <c r="CX784" s="14">
        <v>1885.84</v>
      </c>
      <c r="CY784" s="14">
        <v>1981.6410000000001</v>
      </c>
      <c r="CZ784" s="14">
        <v>2776.7260000000001</v>
      </c>
      <c r="DA784" s="14">
        <v>2807.5830000000001</v>
      </c>
      <c r="DB784" s="14">
        <v>3031.6819999999998</v>
      </c>
      <c r="DC784" s="14">
        <v>1099.6120000000001</v>
      </c>
      <c r="DD784" s="14">
        <v>16</v>
      </c>
      <c r="DE784" s="14">
        <v>19</v>
      </c>
      <c r="DF784" s="27">
        <f t="shared" ca="1" si="13"/>
        <v>564.50750000000016</v>
      </c>
      <c r="DG784" s="14">
        <v>0</v>
      </c>
      <c r="DH784" s="14"/>
      <c r="DI784" s="14"/>
      <c r="DJ784" s="14"/>
      <c r="DK784" s="14"/>
      <c r="DL784" s="14"/>
      <c r="DM784" s="14"/>
      <c r="DN784" s="14"/>
      <c r="DO784" s="14"/>
      <c r="DP784" s="14"/>
      <c r="DQ784" s="14"/>
      <c r="DR784" s="14"/>
      <c r="DS784" s="14"/>
      <c r="DT784" s="14"/>
      <c r="DU784" s="14"/>
      <c r="DV784" s="14"/>
      <c r="DW784" s="14"/>
      <c r="DX784" s="14"/>
      <c r="DY784" s="14"/>
      <c r="DZ784" s="14"/>
      <c r="EA784" s="14"/>
    </row>
    <row r="785" spans="1:131" x14ac:dyDescent="0.25">
      <c r="A785" s="14" t="s">
        <v>64</v>
      </c>
      <c r="B785" s="14" t="s">
        <v>34</v>
      </c>
      <c r="C785" s="14" t="s">
        <v>63</v>
      </c>
      <c r="D785" s="14" t="s">
        <v>63</v>
      </c>
      <c r="E785" s="14" t="s">
        <v>63</v>
      </c>
      <c r="F785" s="14" t="s">
        <v>63</v>
      </c>
      <c r="G785" s="14" t="s">
        <v>192</v>
      </c>
      <c r="H785" s="1">
        <v>42180</v>
      </c>
      <c r="I785" s="14">
        <v>1415.144</v>
      </c>
      <c r="J785" s="14">
        <v>1295.3869999999999</v>
      </c>
      <c r="K785" s="14">
        <v>1238.55</v>
      </c>
      <c r="L785" s="14">
        <v>1514.3030000000001</v>
      </c>
      <c r="M785" s="14">
        <v>1834.749</v>
      </c>
      <c r="N785" s="14">
        <v>2076.857</v>
      </c>
      <c r="O785" s="14">
        <v>2436.1689999999999</v>
      </c>
      <c r="P785" s="14">
        <v>2894.74</v>
      </c>
      <c r="Q785" s="14">
        <v>3189.9639999999999</v>
      </c>
      <c r="R785" s="14">
        <v>3430.1779999999999</v>
      </c>
      <c r="S785" s="14">
        <v>3700.9360000000001</v>
      </c>
      <c r="T785" s="14">
        <v>3920.93</v>
      </c>
      <c r="U785" s="14">
        <v>4033.0909999999999</v>
      </c>
      <c r="V785" s="14">
        <v>4145.6769999999997</v>
      </c>
      <c r="W785" s="14">
        <v>4257.5439999999999</v>
      </c>
      <c r="X785" s="14">
        <v>3799.3159999999998</v>
      </c>
      <c r="Y785" s="14">
        <v>3917.607</v>
      </c>
      <c r="Z785" s="14">
        <v>3884.0509999999999</v>
      </c>
      <c r="AA785" s="14">
        <v>3753.5410000000002</v>
      </c>
      <c r="AB785" s="14">
        <v>4037.4580000000001</v>
      </c>
      <c r="AC785" s="14">
        <v>3799.1770000000001</v>
      </c>
      <c r="AD785" s="14">
        <v>3175.0949999999998</v>
      </c>
      <c r="AE785" s="14">
        <v>2050.0219999999999</v>
      </c>
      <c r="AF785" s="14">
        <v>1567.8510000000001</v>
      </c>
      <c r="AG785" s="14">
        <v>3838.6289999999999</v>
      </c>
      <c r="AH785" s="14">
        <v>1465.249</v>
      </c>
      <c r="AI785" s="14">
        <v>1384.0029999999999</v>
      </c>
      <c r="AJ785" s="14">
        <v>1304.021</v>
      </c>
      <c r="AK785" s="14">
        <v>1512.5150000000001</v>
      </c>
      <c r="AL785" s="14">
        <v>1859.9580000000001</v>
      </c>
      <c r="AM785" s="14">
        <v>2089.0100000000002</v>
      </c>
      <c r="AN785" s="14">
        <v>2445.056</v>
      </c>
      <c r="AO785" s="14">
        <v>2824.442</v>
      </c>
      <c r="AP785" s="14">
        <v>3117.8380000000002</v>
      </c>
      <c r="AQ785" s="14">
        <v>3422.2890000000002</v>
      </c>
      <c r="AR785" s="14">
        <v>3693.2339999999999</v>
      </c>
      <c r="AS785" s="14">
        <v>3919.683</v>
      </c>
      <c r="AT785" s="14">
        <v>4029.2069999999999</v>
      </c>
      <c r="AU785" s="14">
        <v>4139.1729999999998</v>
      </c>
      <c r="AV785" s="14">
        <v>4229.2219999999998</v>
      </c>
      <c r="AW785" s="14">
        <v>4398.6959999999999</v>
      </c>
      <c r="AX785" s="14">
        <v>4374.66</v>
      </c>
      <c r="AY785" s="14">
        <v>4329.7439999999997</v>
      </c>
      <c r="AZ785" s="14">
        <v>4163.67</v>
      </c>
      <c r="BA785" s="14">
        <v>3992.7829999999999</v>
      </c>
      <c r="BB785" s="14">
        <v>3757.4259999999999</v>
      </c>
      <c r="BC785" s="14">
        <v>3122.0830000000001</v>
      </c>
      <c r="BD785" s="14">
        <v>2055.212</v>
      </c>
      <c r="BE785" s="14">
        <v>1573.7929999999999</v>
      </c>
      <c r="BF785" s="14">
        <v>4344.0169999999998</v>
      </c>
      <c r="BG785" s="14">
        <v>71.55556</v>
      </c>
      <c r="BH785" s="14">
        <v>71.037040000000005</v>
      </c>
      <c r="BI785" s="14">
        <v>69.685190000000006</v>
      </c>
      <c r="BJ785" s="14">
        <v>69.240740000000002</v>
      </c>
      <c r="BK785" s="14">
        <v>68.962959999999995</v>
      </c>
      <c r="BL785" s="14">
        <v>67.740740000000002</v>
      </c>
      <c r="BM785" s="14">
        <v>68.222219999999993</v>
      </c>
      <c r="BN785" s="14">
        <v>73.296300000000002</v>
      </c>
      <c r="BO785" s="14">
        <v>79.074070000000006</v>
      </c>
      <c r="BP785" s="14">
        <v>85.111109999999996</v>
      </c>
      <c r="BQ785" s="14">
        <v>88.314809999999994</v>
      </c>
      <c r="BR785" s="14">
        <v>90.722219999999993</v>
      </c>
      <c r="BS785" s="14">
        <v>93.240740000000002</v>
      </c>
      <c r="BT785" s="14">
        <v>95.870369999999994</v>
      </c>
      <c r="BU785" s="14">
        <v>97.629630000000006</v>
      </c>
      <c r="BV785" s="14">
        <v>98.870369999999994</v>
      </c>
      <c r="BW785" s="14">
        <v>99.518519999999995</v>
      </c>
      <c r="BX785" s="14">
        <v>99.777780000000007</v>
      </c>
      <c r="BY785" s="14">
        <v>97.94444</v>
      </c>
      <c r="BZ785" s="14">
        <v>92.574070000000006</v>
      </c>
      <c r="CA785" s="14">
        <v>85.203699999999998</v>
      </c>
      <c r="CB785" s="14">
        <v>80.851849999999999</v>
      </c>
      <c r="CC785" s="14">
        <v>76.759259999999998</v>
      </c>
      <c r="CD785" s="14">
        <v>75.648150000000001</v>
      </c>
      <c r="CE785" s="14">
        <v>1102.7929999999999</v>
      </c>
      <c r="CF785" s="14">
        <v>966.76949999999999</v>
      </c>
      <c r="CG785" s="14">
        <v>890.97799999999995</v>
      </c>
      <c r="CH785" s="14">
        <v>928.80650000000003</v>
      </c>
      <c r="CI785" s="14">
        <v>632.97640000000001</v>
      </c>
      <c r="CJ785" s="14">
        <v>656.27409999999998</v>
      </c>
      <c r="CK785" s="14">
        <v>869.59690000000001</v>
      </c>
      <c r="CL785" s="14">
        <v>1180.194</v>
      </c>
      <c r="CM785" s="14">
        <v>944.70479999999998</v>
      </c>
      <c r="CN785" s="14">
        <v>771.94309999999996</v>
      </c>
      <c r="CO785" s="14">
        <v>936.09010000000001</v>
      </c>
      <c r="CP785" s="14">
        <v>998.24990000000003</v>
      </c>
      <c r="CQ785" s="14">
        <v>931.46839999999997</v>
      </c>
      <c r="CR785" s="14">
        <v>933.37059999999997</v>
      </c>
      <c r="CS785" s="14">
        <v>804.69749999999999</v>
      </c>
      <c r="CT785" s="14">
        <v>1030.807</v>
      </c>
      <c r="CU785" s="14">
        <v>1213.779</v>
      </c>
      <c r="CV785" s="14">
        <v>1529.971</v>
      </c>
      <c r="CW785" s="14">
        <v>1910.1010000000001</v>
      </c>
      <c r="CX785" s="14">
        <v>1715.53</v>
      </c>
      <c r="CY785" s="14">
        <v>1830.1010000000001</v>
      </c>
      <c r="CZ785" s="14">
        <v>1967.681</v>
      </c>
      <c r="DA785" s="14">
        <v>1588.4760000000001</v>
      </c>
      <c r="DB785" s="14">
        <v>1387.88</v>
      </c>
      <c r="DC785" s="14">
        <v>716.61850000000004</v>
      </c>
      <c r="DD785" s="14">
        <v>16</v>
      </c>
      <c r="DE785" s="14">
        <v>19</v>
      </c>
      <c r="DF785" s="27">
        <f t="shared" ca="1" si="13"/>
        <v>494.45175000000017</v>
      </c>
      <c r="DG785" s="14">
        <v>0</v>
      </c>
      <c r="DH785" s="14"/>
      <c r="DI785" s="14"/>
      <c r="DJ785" s="14"/>
      <c r="DK785" s="14"/>
      <c r="DL785" s="14"/>
      <c r="DM785" s="14"/>
      <c r="DN785" s="14"/>
      <c r="DO785" s="14"/>
      <c r="DP785" s="14"/>
      <c r="DQ785" s="14"/>
      <c r="DR785" s="14"/>
      <c r="DS785" s="14"/>
      <c r="DT785" s="14"/>
      <c r="DU785" s="14"/>
      <c r="DV785" s="14"/>
      <c r="DW785" s="14"/>
      <c r="DX785" s="14"/>
      <c r="DY785" s="14"/>
      <c r="DZ785" s="14"/>
      <c r="EA785" s="14"/>
    </row>
    <row r="786" spans="1:131" x14ac:dyDescent="0.25">
      <c r="A786" s="14" t="s">
        <v>64</v>
      </c>
      <c r="B786" s="14" t="s">
        <v>34</v>
      </c>
      <c r="C786" s="14" t="s">
        <v>63</v>
      </c>
      <c r="D786" s="14" t="s">
        <v>63</v>
      </c>
      <c r="E786" s="14" t="s">
        <v>63</v>
      </c>
      <c r="F786" s="14" t="s">
        <v>63</v>
      </c>
      <c r="G786" s="14" t="s">
        <v>192</v>
      </c>
      <c r="H786" s="1">
        <v>42181</v>
      </c>
      <c r="I786" s="14">
        <v>1369.9449999999999</v>
      </c>
      <c r="J786" s="14">
        <v>1271.239</v>
      </c>
      <c r="K786" s="14">
        <v>1248.365</v>
      </c>
      <c r="L786" s="14">
        <v>1377.857</v>
      </c>
      <c r="M786" s="14">
        <v>1674.2270000000001</v>
      </c>
      <c r="N786" s="14">
        <v>1891.4079999999999</v>
      </c>
      <c r="O786" s="14">
        <v>2218.5279999999998</v>
      </c>
      <c r="P786" s="14">
        <v>2392.8409999999999</v>
      </c>
      <c r="Q786" s="14">
        <v>2676.6640000000002</v>
      </c>
      <c r="R786" s="14">
        <v>2970.165</v>
      </c>
      <c r="S786" s="14">
        <v>3175.3580000000002</v>
      </c>
      <c r="T786" s="14">
        <v>3333.857</v>
      </c>
      <c r="U786" s="14">
        <v>3466.14</v>
      </c>
      <c r="V786" s="14">
        <v>3629.4540000000002</v>
      </c>
      <c r="W786" s="14">
        <v>3697.7159999999999</v>
      </c>
      <c r="X786" s="14">
        <v>3059.645</v>
      </c>
      <c r="Y786" s="14">
        <v>3182.567</v>
      </c>
      <c r="Z786" s="14">
        <v>3158.4740000000002</v>
      </c>
      <c r="AA786" s="14">
        <v>3295.8510000000001</v>
      </c>
      <c r="AB786" s="14">
        <v>3661.5219999999999</v>
      </c>
      <c r="AC786" s="14">
        <v>3527.6129999999998</v>
      </c>
      <c r="AD786" s="14">
        <v>3136.768</v>
      </c>
      <c r="AE786" s="14">
        <v>2058.0639999999999</v>
      </c>
      <c r="AF786" s="14">
        <v>1565.87</v>
      </c>
      <c r="AG786" s="14">
        <v>3174.134</v>
      </c>
      <c r="AH786" s="14">
        <v>1433.1379999999999</v>
      </c>
      <c r="AI786" s="14">
        <v>1349.4359999999999</v>
      </c>
      <c r="AJ786" s="14">
        <v>1304.383</v>
      </c>
      <c r="AK786" s="14">
        <v>1354.8219999999999</v>
      </c>
      <c r="AL786" s="14">
        <v>1715.7159999999999</v>
      </c>
      <c r="AM786" s="14">
        <v>1892.402</v>
      </c>
      <c r="AN786" s="14">
        <v>2197.1709999999998</v>
      </c>
      <c r="AO786" s="14">
        <v>2336.8310000000001</v>
      </c>
      <c r="AP786" s="14">
        <v>2646.23</v>
      </c>
      <c r="AQ786" s="14">
        <v>2966.6640000000002</v>
      </c>
      <c r="AR786" s="14">
        <v>3168.4650000000001</v>
      </c>
      <c r="AS786" s="14">
        <v>3342.9580000000001</v>
      </c>
      <c r="AT786" s="14">
        <v>3472.15</v>
      </c>
      <c r="AU786" s="14">
        <v>3630.9360000000001</v>
      </c>
      <c r="AV786" s="14">
        <v>3691.4639999999999</v>
      </c>
      <c r="AW786" s="14">
        <v>3672.529</v>
      </c>
      <c r="AX786" s="14">
        <v>3651.1039999999998</v>
      </c>
      <c r="AY786" s="14">
        <v>3590.1019999999999</v>
      </c>
      <c r="AZ786" s="14">
        <v>3679.51</v>
      </c>
      <c r="BA786" s="14">
        <v>3617.92</v>
      </c>
      <c r="BB786" s="14">
        <v>3466.625</v>
      </c>
      <c r="BC786" s="14">
        <v>3071.1759999999999</v>
      </c>
      <c r="BD786" s="14">
        <v>2042.711</v>
      </c>
      <c r="BE786" s="14">
        <v>1556.011</v>
      </c>
      <c r="BF786" s="14">
        <v>3668.3609999999999</v>
      </c>
      <c r="BG786" s="14">
        <v>73.5</v>
      </c>
      <c r="BH786" s="14">
        <v>72.538460000000001</v>
      </c>
      <c r="BI786" s="14">
        <v>71.230770000000007</v>
      </c>
      <c r="BJ786" s="14">
        <v>70.192310000000006</v>
      </c>
      <c r="BK786" s="14">
        <v>70.076920000000001</v>
      </c>
      <c r="BL786" s="14">
        <v>69.461539999999999</v>
      </c>
      <c r="BM786" s="14">
        <v>70.307689999999994</v>
      </c>
      <c r="BN786" s="14">
        <v>74.730770000000007</v>
      </c>
      <c r="BO786" s="14">
        <v>79.346149999999994</v>
      </c>
      <c r="BP786" s="14">
        <v>84.153850000000006</v>
      </c>
      <c r="BQ786" s="14">
        <v>88.384609999999995</v>
      </c>
      <c r="BR786" s="14">
        <v>90.692310000000006</v>
      </c>
      <c r="BS786" s="14">
        <v>93.230770000000007</v>
      </c>
      <c r="BT786" s="14">
        <v>95.653850000000006</v>
      </c>
      <c r="BU786" s="14">
        <v>98.192310000000006</v>
      </c>
      <c r="BV786" s="14">
        <v>100.1538</v>
      </c>
      <c r="BW786" s="14">
        <v>101.3077</v>
      </c>
      <c r="BX786" s="14">
        <v>101.5</v>
      </c>
      <c r="BY786" s="14">
        <v>99.846149999999994</v>
      </c>
      <c r="BZ786" s="14">
        <v>94.192310000000006</v>
      </c>
      <c r="CA786" s="14">
        <v>87.230770000000007</v>
      </c>
      <c r="CB786" s="14">
        <v>81.653850000000006</v>
      </c>
      <c r="CC786" s="14">
        <v>78.692310000000006</v>
      </c>
      <c r="CD786" s="14">
        <v>76.384609999999995</v>
      </c>
      <c r="CE786" s="14">
        <v>1641.915</v>
      </c>
      <c r="CF786" s="14">
        <v>1346.829</v>
      </c>
      <c r="CG786" s="14">
        <v>1263.23</v>
      </c>
      <c r="CH786" s="14">
        <v>1085.6099999999999</v>
      </c>
      <c r="CI786" s="14">
        <v>852.20219999999995</v>
      </c>
      <c r="CJ786" s="14">
        <v>793.99120000000005</v>
      </c>
      <c r="CK786" s="14">
        <v>1224.924</v>
      </c>
      <c r="CL786" s="14">
        <v>1450.2639999999999</v>
      </c>
      <c r="CM786" s="14">
        <v>962.26310000000001</v>
      </c>
      <c r="CN786" s="14">
        <v>944.5702</v>
      </c>
      <c r="CO786" s="14">
        <v>914.16089999999997</v>
      </c>
      <c r="CP786" s="14">
        <v>955.69759999999997</v>
      </c>
      <c r="CQ786" s="14">
        <v>1071.69</v>
      </c>
      <c r="CR786" s="14">
        <v>1145.5930000000001</v>
      </c>
      <c r="CS786" s="14">
        <v>1019.1180000000001</v>
      </c>
      <c r="CT786" s="14">
        <v>1218.0029999999999</v>
      </c>
      <c r="CU786" s="14">
        <v>1331.912</v>
      </c>
      <c r="CV786" s="14">
        <v>1575.992</v>
      </c>
      <c r="CW786" s="14">
        <v>2345.4870000000001</v>
      </c>
      <c r="CX786" s="14">
        <v>2941</v>
      </c>
      <c r="CY786" s="14">
        <v>3013.2420000000002</v>
      </c>
      <c r="CZ786" s="14">
        <v>2704.1149999999998</v>
      </c>
      <c r="DA786" s="14">
        <v>2438.8389999999999</v>
      </c>
      <c r="DB786" s="14">
        <v>2344.5189999999998</v>
      </c>
      <c r="DC786" s="14">
        <v>803.81150000000002</v>
      </c>
      <c r="DD786" s="14">
        <v>16</v>
      </c>
      <c r="DE786" s="14">
        <v>19</v>
      </c>
      <c r="DF786" s="27">
        <f t="shared" ca="1" si="13"/>
        <v>477.16550000000007</v>
      </c>
      <c r="DG786" s="14">
        <v>0</v>
      </c>
      <c r="DH786" s="14"/>
      <c r="DI786" s="14"/>
      <c r="DJ786" s="14"/>
      <c r="DK786" s="14"/>
      <c r="DL786" s="14"/>
      <c r="DM786" s="14"/>
      <c r="DN786" s="14"/>
      <c r="DO786" s="14"/>
      <c r="DP786" s="14"/>
      <c r="DQ786" s="14"/>
      <c r="DR786" s="14"/>
      <c r="DS786" s="14"/>
      <c r="DT786" s="14"/>
      <c r="DU786" s="14"/>
      <c r="DV786" s="14"/>
      <c r="DW786" s="14"/>
      <c r="DX786" s="14"/>
      <c r="DY786" s="14"/>
      <c r="DZ786" s="14"/>
      <c r="EA786" s="14"/>
    </row>
    <row r="787" spans="1:131" x14ac:dyDescent="0.25">
      <c r="A787" s="14" t="s">
        <v>64</v>
      </c>
      <c r="B787" s="14" t="s">
        <v>34</v>
      </c>
      <c r="C787" s="14" t="s">
        <v>63</v>
      </c>
      <c r="D787" s="14" t="s">
        <v>63</v>
      </c>
      <c r="E787" s="14" t="s">
        <v>63</v>
      </c>
      <c r="F787" s="14" t="s">
        <v>63</v>
      </c>
      <c r="G787" s="14" t="s">
        <v>192</v>
      </c>
      <c r="H787" s="1">
        <v>42185</v>
      </c>
      <c r="I787" s="14">
        <v>1309.2370000000001</v>
      </c>
      <c r="J787" s="14">
        <v>1200.01</v>
      </c>
      <c r="K787" s="14">
        <v>1163.3820000000001</v>
      </c>
      <c r="L787" s="14">
        <v>1539.8</v>
      </c>
      <c r="M787" s="14">
        <v>1942.2739999999999</v>
      </c>
      <c r="N787" s="14">
        <v>2266.0610000000001</v>
      </c>
      <c r="O787" s="14">
        <v>2533.1590000000001</v>
      </c>
      <c r="P787" s="14">
        <v>3082.0709999999999</v>
      </c>
      <c r="Q787" s="14">
        <v>3394.998</v>
      </c>
      <c r="R787" s="14">
        <v>3714.808</v>
      </c>
      <c r="S787" s="14">
        <v>3930.069</v>
      </c>
      <c r="T787" s="14">
        <v>4141.0600000000004</v>
      </c>
      <c r="U787" s="14">
        <v>4354.3770000000004</v>
      </c>
      <c r="V787" s="14">
        <v>4308.7619999999997</v>
      </c>
      <c r="W787" s="14">
        <v>4512.3680000000004</v>
      </c>
      <c r="X787" s="14">
        <v>3830.837</v>
      </c>
      <c r="Y787" s="14">
        <v>3932.7950000000001</v>
      </c>
      <c r="Z787" s="14">
        <v>3959.4760000000001</v>
      </c>
      <c r="AA787" s="14">
        <v>3758.5169999999998</v>
      </c>
      <c r="AB787" s="14">
        <v>4227.549</v>
      </c>
      <c r="AC787" s="14">
        <v>4035.1930000000002</v>
      </c>
      <c r="AD787" s="14">
        <v>3377.875</v>
      </c>
      <c r="AE787" s="14">
        <v>2217.201</v>
      </c>
      <c r="AF787" s="14">
        <v>1648.23</v>
      </c>
      <c r="AG787" s="14">
        <v>3870.4059999999999</v>
      </c>
      <c r="AH787" s="14">
        <v>1359.3969999999999</v>
      </c>
      <c r="AI787" s="14">
        <v>1275.652</v>
      </c>
      <c r="AJ787" s="14">
        <v>1237.777</v>
      </c>
      <c r="AK787" s="14">
        <v>1564.403</v>
      </c>
      <c r="AL787" s="14">
        <v>2012.65</v>
      </c>
      <c r="AM787" s="14">
        <v>2277.6529999999998</v>
      </c>
      <c r="AN787" s="14">
        <v>2547.4270000000001</v>
      </c>
      <c r="AO787" s="14">
        <v>3006.7959999999998</v>
      </c>
      <c r="AP787" s="14">
        <v>3319.7460000000001</v>
      </c>
      <c r="AQ787" s="14">
        <v>3698.5540000000001</v>
      </c>
      <c r="AR787" s="14">
        <v>3891.25</v>
      </c>
      <c r="AS787" s="14">
        <v>4144.2520000000004</v>
      </c>
      <c r="AT787" s="14">
        <v>4335.0370000000003</v>
      </c>
      <c r="AU787" s="14">
        <v>4327.0249999999996</v>
      </c>
      <c r="AV787" s="14">
        <v>4510.5820000000003</v>
      </c>
      <c r="AW787" s="14">
        <v>4486.5110000000004</v>
      </c>
      <c r="AX787" s="14">
        <v>4406.9539999999997</v>
      </c>
      <c r="AY787" s="14">
        <v>4354.9110000000001</v>
      </c>
      <c r="AZ787" s="14">
        <v>4083.51</v>
      </c>
      <c r="BA787" s="14">
        <v>4146.4799999999996</v>
      </c>
      <c r="BB787" s="14">
        <v>4000.375</v>
      </c>
      <c r="BC787" s="14">
        <v>3356.3029999999999</v>
      </c>
      <c r="BD787" s="14">
        <v>2223.3209999999999</v>
      </c>
      <c r="BE787" s="14">
        <v>1648.9739999999999</v>
      </c>
      <c r="BF787" s="14">
        <v>4361.3249999999998</v>
      </c>
      <c r="BG787" s="14">
        <v>72.260000000000005</v>
      </c>
      <c r="BH787" s="14">
        <v>72.06</v>
      </c>
      <c r="BI787" s="14">
        <v>71.64</v>
      </c>
      <c r="BJ787" s="14">
        <v>71.099999999999994</v>
      </c>
      <c r="BK787" s="14">
        <v>70.14</v>
      </c>
      <c r="BL787" s="14">
        <v>69.599999999999994</v>
      </c>
      <c r="BM787" s="14">
        <v>70.06</v>
      </c>
      <c r="BN787" s="14">
        <v>74.92</v>
      </c>
      <c r="BO787" s="14">
        <v>81.900000000000006</v>
      </c>
      <c r="BP787" s="14">
        <v>86.72</v>
      </c>
      <c r="BQ787" s="14">
        <v>91.04</v>
      </c>
      <c r="BR787" s="14">
        <v>93.86</v>
      </c>
      <c r="BS787" s="14">
        <v>96.8</v>
      </c>
      <c r="BT787" s="14">
        <v>99.34</v>
      </c>
      <c r="BU787" s="14">
        <v>100.4</v>
      </c>
      <c r="BV787" s="14">
        <v>101.74</v>
      </c>
      <c r="BW787" s="14">
        <v>102.22</v>
      </c>
      <c r="BX787" s="14">
        <v>103.8</v>
      </c>
      <c r="BY787" s="14">
        <v>102.58</v>
      </c>
      <c r="BZ787" s="14">
        <v>98.6</v>
      </c>
      <c r="CA787" s="14">
        <v>90.46</v>
      </c>
      <c r="CB787" s="14">
        <v>84.88</v>
      </c>
      <c r="CC787" s="14">
        <v>81.86</v>
      </c>
      <c r="CD787" s="14">
        <v>79.88</v>
      </c>
      <c r="CE787" s="14">
        <v>2067.3339999999998</v>
      </c>
      <c r="CF787" s="14">
        <v>2100.3319999999999</v>
      </c>
      <c r="CG787" s="14">
        <v>1895.184</v>
      </c>
      <c r="CH787" s="14">
        <v>1828.5719999999999</v>
      </c>
      <c r="CI787" s="14">
        <v>1216.875</v>
      </c>
      <c r="CJ787" s="14">
        <v>1132.72</v>
      </c>
      <c r="CK787" s="14">
        <v>1881.7809999999999</v>
      </c>
      <c r="CL787" s="14">
        <v>1576.441</v>
      </c>
      <c r="CM787" s="14">
        <v>1281.433</v>
      </c>
      <c r="CN787" s="14">
        <v>1087.8030000000001</v>
      </c>
      <c r="CO787" s="14">
        <v>1157.4870000000001</v>
      </c>
      <c r="CP787" s="14">
        <v>1264.7760000000001</v>
      </c>
      <c r="CQ787" s="14">
        <v>1408.4760000000001</v>
      </c>
      <c r="CR787" s="14">
        <v>1527.6859999999999</v>
      </c>
      <c r="CS787" s="14">
        <v>1465.01</v>
      </c>
      <c r="CT787" s="14">
        <v>1826.127</v>
      </c>
      <c r="CU787" s="14">
        <v>2025.3040000000001</v>
      </c>
      <c r="CV787" s="14">
        <v>2559.9459999999999</v>
      </c>
      <c r="CW787" s="14">
        <v>2985.0909999999999</v>
      </c>
      <c r="CX787" s="14">
        <v>2505.6529999999998</v>
      </c>
      <c r="CY787" s="14">
        <v>2934.8690000000001</v>
      </c>
      <c r="CZ787" s="14">
        <v>3207.4960000000001</v>
      </c>
      <c r="DA787" s="14">
        <v>2754.002</v>
      </c>
      <c r="DB787" s="14">
        <v>2990.2689999999998</v>
      </c>
      <c r="DC787" s="14">
        <v>1387.7840000000001</v>
      </c>
      <c r="DD787" s="14">
        <v>16</v>
      </c>
      <c r="DE787" s="14">
        <v>19</v>
      </c>
      <c r="DF787" s="27">
        <f t="shared" ca="1" si="13"/>
        <v>569.33324999999968</v>
      </c>
      <c r="DG787" s="14">
        <v>0</v>
      </c>
      <c r="DH787" s="14"/>
      <c r="DI787" s="14"/>
      <c r="DJ787" s="14"/>
      <c r="DK787" s="14"/>
      <c r="DL787" s="14"/>
      <c r="DM787" s="14"/>
      <c r="DN787" s="14"/>
      <c r="DO787" s="14"/>
      <c r="DP787" s="14"/>
      <c r="DQ787" s="14"/>
      <c r="DR787" s="14"/>
      <c r="DS787" s="14"/>
      <c r="DT787" s="14"/>
      <c r="DU787" s="14"/>
      <c r="DV787" s="14"/>
      <c r="DW787" s="14"/>
      <c r="DX787" s="14"/>
      <c r="DY787" s="14"/>
      <c r="DZ787" s="14"/>
      <c r="EA787" s="14"/>
    </row>
    <row r="788" spans="1:131" x14ac:dyDescent="0.25">
      <c r="A788" s="14" t="s">
        <v>64</v>
      </c>
      <c r="B788" s="14" t="s">
        <v>34</v>
      </c>
      <c r="C788" s="14" t="s">
        <v>63</v>
      </c>
      <c r="D788" s="14" t="s">
        <v>63</v>
      </c>
      <c r="E788" s="14" t="s">
        <v>63</v>
      </c>
      <c r="F788" s="14" t="s">
        <v>63</v>
      </c>
      <c r="G788" s="14" t="s">
        <v>192</v>
      </c>
      <c r="H788" s="1">
        <v>42186</v>
      </c>
      <c r="I788" s="14">
        <v>1382.537</v>
      </c>
      <c r="J788" s="14">
        <v>1319.183</v>
      </c>
      <c r="K788" s="14">
        <v>1301.75</v>
      </c>
      <c r="L788" s="14">
        <v>1391.9570000000001</v>
      </c>
      <c r="M788" s="14">
        <v>1619.883</v>
      </c>
      <c r="N788" s="14">
        <v>1933.502</v>
      </c>
      <c r="O788" s="14">
        <v>2294.1819999999998</v>
      </c>
      <c r="P788" s="14">
        <v>2607.3240000000001</v>
      </c>
      <c r="Q788" s="14">
        <v>3057.9360000000001</v>
      </c>
      <c r="R788" s="14">
        <v>3323.076</v>
      </c>
      <c r="S788" s="14">
        <v>3500.8789999999999</v>
      </c>
      <c r="T788" s="14">
        <v>3606.2959999999998</v>
      </c>
      <c r="U788" s="14">
        <v>3610.4690000000001</v>
      </c>
      <c r="V788" s="14">
        <v>3621.27</v>
      </c>
      <c r="W788" s="14">
        <v>3606.105</v>
      </c>
      <c r="X788" s="14">
        <v>3078.694</v>
      </c>
      <c r="Y788" s="14">
        <v>3222.2979999999998</v>
      </c>
      <c r="Z788" s="14">
        <v>3172.884</v>
      </c>
      <c r="AA788" s="14">
        <v>3079.8919999999998</v>
      </c>
      <c r="AB788" s="14">
        <v>3320.3209999999999</v>
      </c>
      <c r="AC788" s="14">
        <v>3183.5540000000001</v>
      </c>
      <c r="AD788" s="14">
        <v>2720.28</v>
      </c>
      <c r="AE788" s="14">
        <v>1895.2650000000001</v>
      </c>
      <c r="AF788" s="14">
        <v>1391.904</v>
      </c>
      <c r="AG788" s="14">
        <v>3138.442</v>
      </c>
      <c r="AH788" s="14">
        <v>1454.4649999999999</v>
      </c>
      <c r="AI788" s="14">
        <v>1316.335</v>
      </c>
      <c r="AJ788" s="14">
        <v>1276.662</v>
      </c>
      <c r="AK788" s="14">
        <v>1353.3869999999999</v>
      </c>
      <c r="AL788" s="14">
        <v>1677.837</v>
      </c>
      <c r="AM788" s="14">
        <v>1992.52</v>
      </c>
      <c r="AN788" s="14">
        <v>2245.7260000000001</v>
      </c>
      <c r="AO788" s="14">
        <v>2602.931</v>
      </c>
      <c r="AP788" s="14">
        <v>3000.8</v>
      </c>
      <c r="AQ788" s="14">
        <v>3306.7730000000001</v>
      </c>
      <c r="AR788" s="14">
        <v>3467.9369999999999</v>
      </c>
      <c r="AS788" s="14">
        <v>3579.8969999999999</v>
      </c>
      <c r="AT788" s="14">
        <v>3576.6210000000001</v>
      </c>
      <c r="AU788" s="14">
        <v>3709.288</v>
      </c>
      <c r="AV788" s="14">
        <v>3696.0030000000002</v>
      </c>
      <c r="AW788" s="14">
        <v>3695.4879999999998</v>
      </c>
      <c r="AX788" s="14">
        <v>3660.3049999999998</v>
      </c>
      <c r="AY788" s="14">
        <v>3622.4180000000001</v>
      </c>
      <c r="AZ788" s="14">
        <v>3513.306</v>
      </c>
      <c r="BA788" s="14">
        <v>3317.627</v>
      </c>
      <c r="BB788" s="14">
        <v>3181.11</v>
      </c>
      <c r="BC788" s="14">
        <v>2743.8760000000002</v>
      </c>
      <c r="BD788" s="14">
        <v>1904.383</v>
      </c>
      <c r="BE788" s="14">
        <v>1394.989</v>
      </c>
      <c r="BF788" s="14">
        <v>3646.1469999999999</v>
      </c>
      <c r="BG788" s="14">
        <v>77.888890000000004</v>
      </c>
      <c r="BH788" s="14">
        <v>76.703699999999998</v>
      </c>
      <c r="BI788" s="14">
        <v>75.074070000000006</v>
      </c>
      <c r="BJ788" s="14">
        <v>74.05556</v>
      </c>
      <c r="BK788" s="14">
        <v>74.870369999999994</v>
      </c>
      <c r="BL788" s="14">
        <v>73.870369999999994</v>
      </c>
      <c r="BM788" s="14">
        <v>74.333340000000007</v>
      </c>
      <c r="BN788" s="14">
        <v>77.259259999999998</v>
      </c>
      <c r="BO788" s="14">
        <v>82.870369999999994</v>
      </c>
      <c r="BP788" s="14">
        <v>88.148150000000001</v>
      </c>
      <c r="BQ788" s="14">
        <v>91.129630000000006</v>
      </c>
      <c r="BR788" s="14">
        <v>90.648150000000001</v>
      </c>
      <c r="BS788" s="14">
        <v>92.814809999999994</v>
      </c>
      <c r="BT788" s="14">
        <v>94.925929999999994</v>
      </c>
      <c r="BU788" s="14">
        <v>94.981480000000005</v>
      </c>
      <c r="BV788" s="14">
        <v>94.925929999999994</v>
      </c>
      <c r="BW788" s="14">
        <v>95.94444</v>
      </c>
      <c r="BX788" s="14">
        <v>97.129630000000006</v>
      </c>
      <c r="BY788" s="14">
        <v>96.351849999999999</v>
      </c>
      <c r="BZ788" s="14">
        <v>93.537040000000005</v>
      </c>
      <c r="CA788" s="14">
        <v>87.962959999999995</v>
      </c>
      <c r="CB788" s="14">
        <v>82.777780000000007</v>
      </c>
      <c r="CC788" s="14">
        <v>79.314809999999994</v>
      </c>
      <c r="CD788" s="14">
        <v>76.907409999999999</v>
      </c>
      <c r="CE788" s="14">
        <v>2717.009</v>
      </c>
      <c r="CF788" s="14">
        <v>2383.0940000000001</v>
      </c>
      <c r="CG788" s="14">
        <v>2348.6970000000001</v>
      </c>
      <c r="CH788" s="14">
        <v>2193.0650000000001</v>
      </c>
      <c r="CI788" s="14">
        <v>3222.1089999999999</v>
      </c>
      <c r="CJ788" s="14">
        <v>3158.4140000000002</v>
      </c>
      <c r="CK788" s="14">
        <v>2987.3609999999999</v>
      </c>
      <c r="CL788" s="14">
        <v>1607.9770000000001</v>
      </c>
      <c r="CM788" s="14">
        <v>888.3374</v>
      </c>
      <c r="CN788" s="14">
        <v>771.77800000000002</v>
      </c>
      <c r="CO788" s="14">
        <v>947.13459999999998</v>
      </c>
      <c r="CP788" s="14">
        <v>1575.8789999999999</v>
      </c>
      <c r="CQ788" s="14">
        <v>1718.942</v>
      </c>
      <c r="CR788" s="14">
        <v>1743.8630000000001</v>
      </c>
      <c r="CS788" s="14">
        <v>1952.549</v>
      </c>
      <c r="CT788" s="14">
        <v>2850.5650000000001</v>
      </c>
      <c r="CU788" s="14">
        <v>2795.587</v>
      </c>
      <c r="CV788" s="14">
        <v>2927.625</v>
      </c>
      <c r="CW788" s="14">
        <v>2995.0729999999999</v>
      </c>
      <c r="CX788" s="14">
        <v>1725.653</v>
      </c>
      <c r="CY788" s="14">
        <v>1632.175</v>
      </c>
      <c r="CZ788" s="14">
        <v>2123.645</v>
      </c>
      <c r="DA788" s="14">
        <v>1824.33</v>
      </c>
      <c r="DB788" s="14">
        <v>1633.489</v>
      </c>
      <c r="DC788" s="14">
        <v>2420.5940000000001</v>
      </c>
      <c r="DD788" s="14">
        <v>16</v>
      </c>
      <c r="DE788" s="14">
        <v>19</v>
      </c>
      <c r="DF788" s="27">
        <f t="shared" ca="1" si="13"/>
        <v>530.11149999999998</v>
      </c>
      <c r="DG788" s="14">
        <v>0</v>
      </c>
      <c r="DH788" s="14"/>
      <c r="DI788" s="14"/>
      <c r="DJ788" s="14"/>
      <c r="DK788" s="14"/>
      <c r="DL788" s="14"/>
      <c r="DM788" s="14"/>
      <c r="DN788" s="14"/>
      <c r="DO788" s="14"/>
      <c r="DP788" s="14"/>
      <c r="DQ788" s="14"/>
      <c r="DR788" s="14"/>
      <c r="DS788" s="14"/>
      <c r="DT788" s="14"/>
      <c r="DU788" s="14"/>
      <c r="DV788" s="14"/>
      <c r="DW788" s="14"/>
      <c r="DX788" s="14"/>
      <c r="DY788" s="14"/>
      <c r="DZ788" s="14"/>
      <c r="EA788" s="14"/>
    </row>
    <row r="789" spans="1:131" x14ac:dyDescent="0.25">
      <c r="A789" s="14" t="s">
        <v>64</v>
      </c>
      <c r="B789" s="14" t="s">
        <v>34</v>
      </c>
      <c r="C789" s="14" t="s">
        <v>63</v>
      </c>
      <c r="D789" s="14" t="s">
        <v>63</v>
      </c>
      <c r="E789" s="14" t="s">
        <v>63</v>
      </c>
      <c r="F789" s="14" t="s">
        <v>63</v>
      </c>
      <c r="G789" s="14" t="s">
        <v>192</v>
      </c>
      <c r="H789" s="1">
        <v>42213</v>
      </c>
      <c r="I789" s="14">
        <v>1429.385</v>
      </c>
      <c r="J789" s="14">
        <v>1334.816</v>
      </c>
      <c r="K789" s="14">
        <v>1290.134</v>
      </c>
      <c r="L789" s="14">
        <v>1539.645</v>
      </c>
      <c r="M789" s="14">
        <v>1819.8589999999999</v>
      </c>
      <c r="N789" s="14">
        <v>2028.1690000000001</v>
      </c>
      <c r="O789" s="14">
        <v>2377.4659999999999</v>
      </c>
      <c r="P789" s="14">
        <v>2749.0079999999998</v>
      </c>
      <c r="Q789" s="14">
        <v>3039.7979999999998</v>
      </c>
      <c r="R789" s="14">
        <v>3337.5830000000001</v>
      </c>
      <c r="S789" s="14">
        <v>3628.9250000000002</v>
      </c>
      <c r="T789" s="14">
        <v>3843.08</v>
      </c>
      <c r="U789" s="14">
        <v>4085.7979999999998</v>
      </c>
      <c r="V789" s="14">
        <v>4220.1639999999998</v>
      </c>
      <c r="W789" s="14">
        <v>4397.5940000000001</v>
      </c>
      <c r="X789" s="14">
        <v>3790.2689999999998</v>
      </c>
      <c r="Y789" s="14">
        <v>3939.1320000000001</v>
      </c>
      <c r="Z789" s="14">
        <v>4122.0240000000003</v>
      </c>
      <c r="AA789" s="14">
        <v>3943.3130000000001</v>
      </c>
      <c r="AB789" s="14">
        <v>4419.5590000000002</v>
      </c>
      <c r="AC789" s="14">
        <v>4136.2659999999996</v>
      </c>
      <c r="AD789" s="14">
        <v>3322.1170000000002</v>
      </c>
      <c r="AE789" s="14">
        <v>2220.81</v>
      </c>
      <c r="AF789" s="14">
        <v>1711.818</v>
      </c>
      <c r="AG789" s="14">
        <v>3948.6840000000002</v>
      </c>
      <c r="AH789" s="14">
        <v>1469.8</v>
      </c>
      <c r="AI789" s="14">
        <v>1396.6320000000001</v>
      </c>
      <c r="AJ789" s="14">
        <v>1353.0740000000001</v>
      </c>
      <c r="AK789" s="14">
        <v>1530.93</v>
      </c>
      <c r="AL789" s="14">
        <v>1798.461</v>
      </c>
      <c r="AM789" s="14">
        <v>2011.66</v>
      </c>
      <c r="AN789" s="14">
        <v>2348.4609999999998</v>
      </c>
      <c r="AO789" s="14">
        <v>2676.681</v>
      </c>
      <c r="AP789" s="14">
        <v>3000.33</v>
      </c>
      <c r="AQ789" s="14">
        <v>3347.498</v>
      </c>
      <c r="AR789" s="14">
        <v>3661.94</v>
      </c>
      <c r="AS789" s="14">
        <v>3879.31</v>
      </c>
      <c r="AT789" s="14">
        <v>4076.3580000000002</v>
      </c>
      <c r="AU789" s="14">
        <v>4200.6570000000002</v>
      </c>
      <c r="AV789" s="14">
        <v>4347.3950000000004</v>
      </c>
      <c r="AW789" s="14">
        <v>4412.1540000000005</v>
      </c>
      <c r="AX789" s="14">
        <v>4433.4520000000002</v>
      </c>
      <c r="AY789" s="14">
        <v>4586.018</v>
      </c>
      <c r="AZ789" s="14">
        <v>4333.7020000000002</v>
      </c>
      <c r="BA789" s="14">
        <v>4279.1350000000002</v>
      </c>
      <c r="BB789" s="14">
        <v>4063.3470000000002</v>
      </c>
      <c r="BC789" s="14">
        <v>3277.0650000000001</v>
      </c>
      <c r="BD789" s="14">
        <v>2245.04</v>
      </c>
      <c r="BE789" s="14">
        <v>1749.8969999999999</v>
      </c>
      <c r="BF789" s="14">
        <v>4467.5460000000003</v>
      </c>
      <c r="BG789" s="14">
        <v>66.74194</v>
      </c>
      <c r="BH789" s="14">
        <v>66.548389999999998</v>
      </c>
      <c r="BI789" s="14">
        <v>65</v>
      </c>
      <c r="BJ789" s="14">
        <v>65.129040000000003</v>
      </c>
      <c r="BK789" s="14">
        <v>64.177419999999998</v>
      </c>
      <c r="BL789" s="14">
        <v>62.145159999999997</v>
      </c>
      <c r="BM789" s="14">
        <v>62.177419999999998</v>
      </c>
      <c r="BN789" s="14">
        <v>66.854839999999996</v>
      </c>
      <c r="BO789" s="14">
        <v>75.016130000000004</v>
      </c>
      <c r="BP789" s="14">
        <v>82.983869999999996</v>
      </c>
      <c r="BQ789" s="14">
        <v>87.661289999999994</v>
      </c>
      <c r="BR789" s="14">
        <v>90.387100000000004</v>
      </c>
      <c r="BS789" s="14">
        <v>92.451610000000002</v>
      </c>
      <c r="BT789" s="14">
        <v>95.274190000000004</v>
      </c>
      <c r="BU789" s="14">
        <v>96.790319999999994</v>
      </c>
      <c r="BV789" s="14">
        <v>98.661289999999994</v>
      </c>
      <c r="BW789" s="14">
        <v>99.016130000000004</v>
      </c>
      <c r="BX789" s="14">
        <v>98.854839999999996</v>
      </c>
      <c r="BY789" s="14">
        <v>97.854839999999996</v>
      </c>
      <c r="BZ789" s="14">
        <v>93.822580000000002</v>
      </c>
      <c r="CA789" s="14">
        <v>85.193550000000002</v>
      </c>
      <c r="CB789" s="14">
        <v>78.854839999999996</v>
      </c>
      <c r="CC789" s="14">
        <v>75.193550000000002</v>
      </c>
      <c r="CD789" s="14">
        <v>72.838710000000006</v>
      </c>
      <c r="CE789" s="14">
        <v>1328.9190000000001</v>
      </c>
      <c r="CF789" s="14">
        <v>1114.229</v>
      </c>
      <c r="CG789" s="14">
        <v>1070.0609999999999</v>
      </c>
      <c r="CH789" s="14">
        <v>961.29750000000001</v>
      </c>
      <c r="CI789" s="14">
        <v>824.00990000000002</v>
      </c>
      <c r="CJ789" s="14">
        <v>748.66639999999995</v>
      </c>
      <c r="CK789" s="14">
        <v>1039.2180000000001</v>
      </c>
      <c r="CL789" s="14">
        <v>1031.9639999999999</v>
      </c>
      <c r="CM789" s="14">
        <v>1091.19</v>
      </c>
      <c r="CN789" s="14">
        <v>980.74950000000001</v>
      </c>
      <c r="CO789" s="14">
        <v>870.70429999999999</v>
      </c>
      <c r="CP789" s="14">
        <v>910.67269999999996</v>
      </c>
      <c r="CQ789" s="14">
        <v>971.93380000000002</v>
      </c>
      <c r="CR789" s="14">
        <v>1035.384</v>
      </c>
      <c r="CS789" s="14">
        <v>985.43640000000005</v>
      </c>
      <c r="CT789" s="14">
        <v>1249.8230000000001</v>
      </c>
      <c r="CU789" s="14">
        <v>1416.829</v>
      </c>
      <c r="CV789" s="14">
        <v>1757.9690000000001</v>
      </c>
      <c r="CW789" s="14">
        <v>2573.5250000000001</v>
      </c>
      <c r="CX789" s="14">
        <v>2714.6129999999998</v>
      </c>
      <c r="CY789" s="14">
        <v>3014.752</v>
      </c>
      <c r="CZ789" s="14">
        <v>2320.5100000000002</v>
      </c>
      <c r="DA789" s="14">
        <v>1982.0350000000001</v>
      </c>
      <c r="DB789" s="14">
        <v>2012.7080000000001</v>
      </c>
      <c r="DC789" s="14">
        <v>929.70320000000004</v>
      </c>
      <c r="DD789" s="14">
        <v>16</v>
      </c>
      <c r="DE789" s="14">
        <v>19</v>
      </c>
      <c r="DF789" s="27">
        <f t="shared" ca="1" si="13"/>
        <v>496.07025000000021</v>
      </c>
      <c r="DG789" s="14">
        <v>0</v>
      </c>
      <c r="DH789" s="14"/>
      <c r="DI789" s="14"/>
      <c r="DJ789" s="14"/>
      <c r="DK789" s="14"/>
      <c r="DL789" s="14"/>
      <c r="DM789" s="14"/>
      <c r="DN789" s="14"/>
      <c r="DO789" s="14"/>
      <c r="DP789" s="14"/>
      <c r="DQ789" s="14"/>
      <c r="DR789" s="14"/>
      <c r="DS789" s="14"/>
      <c r="DT789" s="14"/>
      <c r="DU789" s="14"/>
      <c r="DV789" s="14"/>
      <c r="DW789" s="14"/>
      <c r="DX789" s="14"/>
      <c r="DY789" s="14"/>
      <c r="DZ789" s="14"/>
      <c r="EA789" s="14"/>
    </row>
    <row r="790" spans="1:131" x14ac:dyDescent="0.25">
      <c r="A790" s="14" t="s">
        <v>64</v>
      </c>
      <c r="B790" s="14" t="s">
        <v>34</v>
      </c>
      <c r="C790" s="14" t="s">
        <v>63</v>
      </c>
      <c r="D790" s="14" t="s">
        <v>63</v>
      </c>
      <c r="E790" s="14" t="s">
        <v>63</v>
      </c>
      <c r="F790" s="14" t="s">
        <v>63</v>
      </c>
      <c r="G790" s="14" t="s">
        <v>192</v>
      </c>
      <c r="H790" s="1">
        <v>42214</v>
      </c>
      <c r="I790" s="14">
        <v>1393.9659999999999</v>
      </c>
      <c r="J790" s="14">
        <v>1329.289</v>
      </c>
      <c r="K790" s="14">
        <v>1333.232</v>
      </c>
      <c r="L790" s="14">
        <v>1750.3489999999999</v>
      </c>
      <c r="M790" s="14">
        <v>1981.1030000000001</v>
      </c>
      <c r="N790" s="14">
        <v>2163.002</v>
      </c>
      <c r="O790" s="14">
        <v>2581.4659999999999</v>
      </c>
      <c r="P790" s="14">
        <v>3006.5770000000002</v>
      </c>
      <c r="Q790" s="14">
        <v>3170.0459999999998</v>
      </c>
      <c r="R790" s="14">
        <v>3502.4659999999999</v>
      </c>
      <c r="S790" s="14">
        <v>3693.0450000000001</v>
      </c>
      <c r="T790" s="14">
        <v>3912.8</v>
      </c>
      <c r="U790" s="14">
        <v>4075.348</v>
      </c>
      <c r="V790" s="14">
        <v>4238.1570000000002</v>
      </c>
      <c r="W790" s="14">
        <v>4383.2430000000004</v>
      </c>
      <c r="X790" s="14">
        <v>3849.9989999999998</v>
      </c>
      <c r="Y790" s="14">
        <v>4060.4349999999999</v>
      </c>
      <c r="Z790" s="14">
        <v>4196.674</v>
      </c>
      <c r="AA790" s="14">
        <v>4011.578</v>
      </c>
      <c r="AB790" s="14">
        <v>4259.0479999999998</v>
      </c>
      <c r="AC790" s="14">
        <v>3991.5140000000001</v>
      </c>
      <c r="AD790" s="14">
        <v>3223.5770000000002</v>
      </c>
      <c r="AE790" s="14">
        <v>2129.893</v>
      </c>
      <c r="AF790" s="14">
        <v>1671.952</v>
      </c>
      <c r="AG790" s="14">
        <v>4029.6709999999998</v>
      </c>
      <c r="AH790" s="14">
        <v>1474.16</v>
      </c>
      <c r="AI790" s="14">
        <v>1433.625</v>
      </c>
      <c r="AJ790" s="14">
        <v>1410.5229999999999</v>
      </c>
      <c r="AK790" s="14">
        <v>1725.8130000000001</v>
      </c>
      <c r="AL790" s="14">
        <v>2003.646</v>
      </c>
      <c r="AM790" s="14">
        <v>2179.201</v>
      </c>
      <c r="AN790" s="14">
        <v>2607.0970000000002</v>
      </c>
      <c r="AO790" s="14">
        <v>2900.4659999999999</v>
      </c>
      <c r="AP790" s="14">
        <v>3107.2890000000002</v>
      </c>
      <c r="AQ790" s="14">
        <v>3506.1289999999999</v>
      </c>
      <c r="AR790" s="14">
        <v>3696.6</v>
      </c>
      <c r="AS790" s="14">
        <v>3960.7719999999999</v>
      </c>
      <c r="AT790" s="14">
        <v>4099.2309999999998</v>
      </c>
      <c r="AU790" s="14">
        <v>4201.7479999999996</v>
      </c>
      <c r="AV790" s="14">
        <v>4348.9809999999998</v>
      </c>
      <c r="AW790" s="14">
        <v>4485.9570000000003</v>
      </c>
      <c r="AX790" s="14">
        <v>4550.4070000000002</v>
      </c>
      <c r="AY790" s="14">
        <v>4621.6040000000003</v>
      </c>
      <c r="AZ790" s="14">
        <v>4368.8739999999998</v>
      </c>
      <c r="BA790" s="14">
        <v>4201.62</v>
      </c>
      <c r="BB790" s="14">
        <v>3993.5650000000001</v>
      </c>
      <c r="BC790" s="14">
        <v>3259.1469999999999</v>
      </c>
      <c r="BD790" s="14">
        <v>2137.6790000000001</v>
      </c>
      <c r="BE790" s="14">
        <v>1657.4449999999999</v>
      </c>
      <c r="BF790" s="14">
        <v>4525.3379999999997</v>
      </c>
      <c r="BG790" s="14">
        <v>70.666659999999993</v>
      </c>
      <c r="BH790" s="14">
        <v>70.466669999999993</v>
      </c>
      <c r="BI790" s="14">
        <v>68.266670000000005</v>
      </c>
      <c r="BJ790" s="14">
        <v>68</v>
      </c>
      <c r="BK790" s="14">
        <v>66.099999999999994</v>
      </c>
      <c r="BL790" s="14">
        <v>65.566670000000002</v>
      </c>
      <c r="BM790" s="14">
        <v>65.933329999999998</v>
      </c>
      <c r="BN790" s="14">
        <v>70.866669999999999</v>
      </c>
      <c r="BO790" s="14">
        <v>78.733329999999995</v>
      </c>
      <c r="BP790" s="14">
        <v>86.3</v>
      </c>
      <c r="BQ790" s="14">
        <v>91.066670000000002</v>
      </c>
      <c r="BR790" s="14">
        <v>94.833340000000007</v>
      </c>
      <c r="BS790" s="14">
        <v>97.433329999999998</v>
      </c>
      <c r="BT790" s="14">
        <v>99.1</v>
      </c>
      <c r="BU790" s="14">
        <v>100.7333</v>
      </c>
      <c r="BV790" s="14">
        <v>101.7667</v>
      </c>
      <c r="BW790" s="14">
        <v>102.9667</v>
      </c>
      <c r="BX790" s="14">
        <v>102.9333</v>
      </c>
      <c r="BY790" s="14">
        <v>101.36669999999999</v>
      </c>
      <c r="BZ790" s="14">
        <v>96.833340000000007</v>
      </c>
      <c r="CA790" s="14">
        <v>87.233329999999995</v>
      </c>
      <c r="CB790" s="14">
        <v>80.866669999999999</v>
      </c>
      <c r="CC790" s="14">
        <v>77.2</v>
      </c>
      <c r="CD790" s="14">
        <v>75.2</v>
      </c>
      <c r="CE790" s="14">
        <v>1211.4829999999999</v>
      </c>
      <c r="CF790" s="14">
        <v>1136.729</v>
      </c>
      <c r="CG790" s="14">
        <v>1135.3620000000001</v>
      </c>
      <c r="CH790" s="14">
        <v>1223.9780000000001</v>
      </c>
      <c r="CI790" s="14">
        <v>971.59249999999997</v>
      </c>
      <c r="CJ790" s="14">
        <v>817.98590000000002</v>
      </c>
      <c r="CK790" s="14">
        <v>1282.4380000000001</v>
      </c>
      <c r="CL790" s="14">
        <v>1428.9680000000001</v>
      </c>
      <c r="CM790" s="14">
        <v>895.53920000000005</v>
      </c>
      <c r="CN790" s="14">
        <v>753.13869999999997</v>
      </c>
      <c r="CO790" s="14">
        <v>804.24559999999997</v>
      </c>
      <c r="CP790" s="14">
        <v>910.49239999999998</v>
      </c>
      <c r="CQ790" s="14">
        <v>1183.2260000000001</v>
      </c>
      <c r="CR790" s="14">
        <v>1180.413</v>
      </c>
      <c r="CS790" s="14">
        <v>1214.0139999999999</v>
      </c>
      <c r="CT790" s="14">
        <v>1424.778</v>
      </c>
      <c r="CU790" s="14">
        <v>1699.8610000000001</v>
      </c>
      <c r="CV790" s="14">
        <v>2042.1890000000001</v>
      </c>
      <c r="CW790" s="14">
        <v>2619.6</v>
      </c>
      <c r="CX790" s="14">
        <v>2472.1680000000001</v>
      </c>
      <c r="CY790" s="14">
        <v>2111.4119999999998</v>
      </c>
      <c r="CZ790" s="14">
        <v>2067.828</v>
      </c>
      <c r="DA790" s="14">
        <v>1452.5039999999999</v>
      </c>
      <c r="DB790" s="14">
        <v>1364.278</v>
      </c>
      <c r="DC790" s="14">
        <v>1147.423</v>
      </c>
      <c r="DD790" s="14">
        <v>16</v>
      </c>
      <c r="DE790" s="14">
        <v>19</v>
      </c>
      <c r="DF790" s="27">
        <f t="shared" ca="1" si="13"/>
        <v>472.06575000000021</v>
      </c>
      <c r="DG790" s="14">
        <v>0</v>
      </c>
      <c r="DH790" s="14"/>
      <c r="DI790" s="14"/>
      <c r="DJ790" s="14"/>
      <c r="DK790" s="14"/>
      <c r="DL790" s="14"/>
      <c r="DM790" s="14"/>
      <c r="DN790" s="14"/>
      <c r="DO790" s="14"/>
      <c r="DP790" s="14"/>
      <c r="DQ790" s="14"/>
      <c r="DR790" s="14"/>
      <c r="DS790" s="14"/>
      <c r="DT790" s="14"/>
      <c r="DU790" s="14"/>
      <c r="DV790" s="14"/>
      <c r="DW790" s="14"/>
      <c r="DX790" s="14"/>
      <c r="DY790" s="14"/>
      <c r="DZ790" s="14"/>
      <c r="EA790" s="14"/>
    </row>
    <row r="791" spans="1:131" x14ac:dyDescent="0.25">
      <c r="A791" s="14" t="s">
        <v>64</v>
      </c>
      <c r="B791" s="14" t="s">
        <v>34</v>
      </c>
      <c r="C791" s="14" t="s">
        <v>63</v>
      </c>
      <c r="D791" s="14" t="s">
        <v>63</v>
      </c>
      <c r="E791" s="14" t="s">
        <v>63</v>
      </c>
      <c r="F791" s="14" t="s">
        <v>63</v>
      </c>
      <c r="G791" s="14" t="s">
        <v>192</v>
      </c>
      <c r="H791" s="1">
        <v>42215</v>
      </c>
      <c r="I791" s="14">
        <v>1474.16</v>
      </c>
      <c r="J791" s="14">
        <v>1341.807</v>
      </c>
      <c r="K791" s="14">
        <v>1266.4290000000001</v>
      </c>
      <c r="L791" s="14">
        <v>1542.7090000000001</v>
      </c>
      <c r="M791" s="14">
        <v>1666.5909999999999</v>
      </c>
      <c r="N791" s="14">
        <v>1866.029</v>
      </c>
      <c r="O791" s="14">
        <v>2171.0010000000002</v>
      </c>
      <c r="P791" s="14">
        <v>2689.7440000000001</v>
      </c>
      <c r="Q791" s="14">
        <v>2847.9949999999999</v>
      </c>
      <c r="R791" s="14">
        <v>3008.7049999999999</v>
      </c>
      <c r="S791" s="14">
        <v>3190.8789999999999</v>
      </c>
      <c r="T791" s="14">
        <v>3326.6370000000002</v>
      </c>
      <c r="U791" s="14">
        <v>3499.491</v>
      </c>
      <c r="V791" s="14">
        <v>3586.9810000000002</v>
      </c>
      <c r="W791" s="14">
        <v>3767.9009999999998</v>
      </c>
      <c r="X791" s="14">
        <v>3197.2629999999999</v>
      </c>
      <c r="Y791" s="14">
        <v>3395.8629999999998</v>
      </c>
      <c r="Z791" s="14">
        <v>3517.857</v>
      </c>
      <c r="AA791" s="14">
        <v>3438.7449999999999</v>
      </c>
      <c r="AB791" s="14">
        <v>3769.8989999999999</v>
      </c>
      <c r="AC791" s="14">
        <v>3608.415</v>
      </c>
      <c r="AD791" s="14">
        <v>2838.9670000000001</v>
      </c>
      <c r="AE791" s="14">
        <v>1868.8710000000001</v>
      </c>
      <c r="AF791" s="14">
        <v>1580.461</v>
      </c>
      <c r="AG791" s="14">
        <v>3387.4319999999998</v>
      </c>
      <c r="AH791" s="14">
        <v>1542.385</v>
      </c>
      <c r="AI791" s="14">
        <v>1441.953</v>
      </c>
      <c r="AJ791" s="14">
        <v>1318.098</v>
      </c>
      <c r="AK791" s="14">
        <v>1527.4549999999999</v>
      </c>
      <c r="AL791" s="14">
        <v>1683.16</v>
      </c>
      <c r="AM791" s="14">
        <v>1900.9179999999999</v>
      </c>
      <c r="AN791" s="14">
        <v>2177.9549999999999</v>
      </c>
      <c r="AO791" s="14">
        <v>2617.1790000000001</v>
      </c>
      <c r="AP791" s="14">
        <v>2773.875</v>
      </c>
      <c r="AQ791" s="14">
        <v>3006.6390000000001</v>
      </c>
      <c r="AR791" s="14">
        <v>3173.71</v>
      </c>
      <c r="AS791" s="14">
        <v>3326.52</v>
      </c>
      <c r="AT791" s="14">
        <v>3488.1570000000002</v>
      </c>
      <c r="AU791" s="14">
        <v>3580.8020000000001</v>
      </c>
      <c r="AV791" s="14">
        <v>3727.2</v>
      </c>
      <c r="AW791" s="14">
        <v>3748.9760000000001</v>
      </c>
      <c r="AX791" s="14">
        <v>3819.6840000000002</v>
      </c>
      <c r="AY791" s="14">
        <v>3946.9070000000002</v>
      </c>
      <c r="AZ791" s="14">
        <v>3846.3690000000001</v>
      </c>
      <c r="BA791" s="14">
        <v>3754.982</v>
      </c>
      <c r="BB791" s="14">
        <v>3583.3620000000001</v>
      </c>
      <c r="BC791" s="14">
        <v>2741.7779999999998</v>
      </c>
      <c r="BD791" s="14">
        <v>1871.9359999999999</v>
      </c>
      <c r="BE791" s="14">
        <v>1574.18</v>
      </c>
      <c r="BF791" s="14">
        <v>3864.203</v>
      </c>
      <c r="BG791" s="14">
        <v>73.5</v>
      </c>
      <c r="BH791" s="14">
        <v>72</v>
      </c>
      <c r="BI791" s="14">
        <v>70.428569999999993</v>
      </c>
      <c r="BJ791" s="14">
        <v>69.785709999999995</v>
      </c>
      <c r="BK791" s="14">
        <v>69.714290000000005</v>
      </c>
      <c r="BL791" s="14">
        <v>70.5</v>
      </c>
      <c r="BM791" s="14">
        <v>69.714290000000005</v>
      </c>
      <c r="BN791" s="14">
        <v>72.785709999999995</v>
      </c>
      <c r="BO791" s="14">
        <v>78.142859999999999</v>
      </c>
      <c r="BP791" s="14">
        <v>83.785709999999995</v>
      </c>
      <c r="BQ791" s="14">
        <v>87.5</v>
      </c>
      <c r="BR791" s="14">
        <v>89.714290000000005</v>
      </c>
      <c r="BS791" s="14">
        <v>93</v>
      </c>
      <c r="BT791" s="14">
        <v>95.571430000000007</v>
      </c>
      <c r="BU791" s="14">
        <v>97.428569999999993</v>
      </c>
      <c r="BV791" s="14">
        <v>99.214290000000005</v>
      </c>
      <c r="BW791" s="14">
        <v>100</v>
      </c>
      <c r="BX791" s="14">
        <v>100.21429999999999</v>
      </c>
      <c r="BY791" s="14">
        <v>97.285709999999995</v>
      </c>
      <c r="BZ791" s="14">
        <v>90.5</v>
      </c>
      <c r="CA791" s="14">
        <v>85.357140000000001</v>
      </c>
      <c r="CB791" s="14">
        <v>82.714290000000005</v>
      </c>
      <c r="CC791" s="14">
        <v>79.071430000000007</v>
      </c>
      <c r="CD791" s="14">
        <v>77.071430000000007</v>
      </c>
      <c r="CE791" s="14">
        <v>1074.0429999999999</v>
      </c>
      <c r="CF791" s="14">
        <v>1013.8579999999999</v>
      </c>
      <c r="CG791" s="14">
        <v>1000.487</v>
      </c>
      <c r="CH791" s="14">
        <v>883.35500000000002</v>
      </c>
      <c r="CI791" s="14">
        <v>847.12459999999999</v>
      </c>
      <c r="CJ791" s="14">
        <v>1623.0630000000001</v>
      </c>
      <c r="CK791" s="14">
        <v>1501.8150000000001</v>
      </c>
      <c r="CL791" s="14">
        <v>1095.402</v>
      </c>
      <c r="CM791" s="14">
        <v>951.90970000000004</v>
      </c>
      <c r="CN791" s="14">
        <v>867.49040000000002</v>
      </c>
      <c r="CO791" s="14">
        <v>862.60519999999997</v>
      </c>
      <c r="CP791" s="14">
        <v>922.94970000000001</v>
      </c>
      <c r="CQ791" s="14">
        <v>940.2704</v>
      </c>
      <c r="CR791" s="14">
        <v>989.81870000000004</v>
      </c>
      <c r="CS791" s="14">
        <v>945.14139999999998</v>
      </c>
      <c r="CT791" s="14">
        <v>1245.566</v>
      </c>
      <c r="CU791" s="14">
        <v>1416.365</v>
      </c>
      <c r="CV791" s="14">
        <v>1773.172</v>
      </c>
      <c r="CW791" s="14">
        <v>2019.4390000000001</v>
      </c>
      <c r="CX791" s="14">
        <v>1882.364</v>
      </c>
      <c r="CY791" s="14">
        <v>2047.4079999999999</v>
      </c>
      <c r="CZ791" s="14">
        <v>2550.3679999999999</v>
      </c>
      <c r="DA791" s="14">
        <v>1832.3630000000001</v>
      </c>
      <c r="DB791" s="14">
        <v>2185.9380000000001</v>
      </c>
      <c r="DC791" s="14">
        <v>877.62339999999995</v>
      </c>
      <c r="DD791" s="14">
        <v>16</v>
      </c>
      <c r="DE791" s="14">
        <v>19</v>
      </c>
      <c r="DF791" s="27">
        <f t="shared" ca="1" si="13"/>
        <v>423.25975000000017</v>
      </c>
      <c r="DG791" s="14">
        <v>0</v>
      </c>
      <c r="DH791" s="14"/>
      <c r="DI791" s="14"/>
      <c r="DJ791" s="14"/>
      <c r="DK791" s="14"/>
      <c r="DL791" s="14"/>
      <c r="DM791" s="14"/>
      <c r="DN791" s="14"/>
      <c r="DO791" s="14"/>
      <c r="DP791" s="14"/>
      <c r="DQ791" s="14"/>
      <c r="DR791" s="14"/>
      <c r="DS791" s="14"/>
      <c r="DT791" s="14"/>
      <c r="DU791" s="14"/>
      <c r="DV791" s="14"/>
      <c r="DW791" s="14"/>
      <c r="DX791" s="14"/>
      <c r="DY791" s="14"/>
      <c r="DZ791" s="14"/>
      <c r="EA791" s="14"/>
    </row>
    <row r="792" spans="1:131" x14ac:dyDescent="0.25">
      <c r="A792" s="14" t="s">
        <v>64</v>
      </c>
      <c r="B792" s="14" t="s">
        <v>34</v>
      </c>
      <c r="C792" s="14" t="s">
        <v>63</v>
      </c>
      <c r="D792" s="14" t="s">
        <v>63</v>
      </c>
      <c r="E792" s="14" t="s">
        <v>63</v>
      </c>
      <c r="F792" s="14" t="s">
        <v>63</v>
      </c>
      <c r="G792" s="14" t="s">
        <v>192</v>
      </c>
      <c r="H792" s="1">
        <v>42233</v>
      </c>
      <c r="I792" s="14">
        <v>1635.6849999999999</v>
      </c>
      <c r="J792" s="14">
        <v>1605.3969999999999</v>
      </c>
      <c r="K792" s="14">
        <v>1743.364</v>
      </c>
      <c r="L792" s="14">
        <v>1860.05</v>
      </c>
      <c r="M792" s="14">
        <v>1957.6610000000001</v>
      </c>
      <c r="N792" s="14">
        <v>2240.4349999999999</v>
      </c>
      <c r="O792" s="14">
        <v>2699.846</v>
      </c>
      <c r="P792" s="14">
        <v>3029.1729999999998</v>
      </c>
      <c r="Q792" s="14">
        <v>3225.5949999999998</v>
      </c>
      <c r="R792" s="14">
        <v>3550.6990000000001</v>
      </c>
      <c r="S792" s="14">
        <v>3736.2449999999999</v>
      </c>
      <c r="T792" s="14">
        <v>3946.8270000000002</v>
      </c>
      <c r="U792" s="14">
        <v>4114.8590000000004</v>
      </c>
      <c r="V792" s="14">
        <v>4338.9430000000002</v>
      </c>
      <c r="W792" s="14">
        <v>4502.4120000000003</v>
      </c>
      <c r="X792" s="14">
        <v>3963.8780000000002</v>
      </c>
      <c r="Y792" s="14">
        <v>4147.6490000000003</v>
      </c>
      <c r="Z792" s="14">
        <v>3741.1660000000002</v>
      </c>
      <c r="AA792" s="14">
        <v>3652.5540000000001</v>
      </c>
      <c r="AB792" s="14">
        <v>4117.7460000000001</v>
      </c>
      <c r="AC792" s="14">
        <v>3928.5129999999999</v>
      </c>
      <c r="AD792" s="14">
        <v>3171.6950000000002</v>
      </c>
      <c r="AE792" s="14">
        <v>2257.87</v>
      </c>
      <c r="AF792" s="14">
        <v>1941.38</v>
      </c>
      <c r="AG792" s="14">
        <v>3876.3119999999999</v>
      </c>
      <c r="AH792" s="14">
        <v>1712.778</v>
      </c>
      <c r="AI792" s="14">
        <v>1688.924</v>
      </c>
      <c r="AJ792" s="14">
        <v>1802.038</v>
      </c>
      <c r="AK792" s="14">
        <v>1839.588</v>
      </c>
      <c r="AL792" s="14">
        <v>1961.028</v>
      </c>
      <c r="AM792" s="14">
        <v>2225.9749999999999</v>
      </c>
      <c r="AN792" s="14">
        <v>2709.134</v>
      </c>
      <c r="AO792" s="14">
        <v>2974.25</v>
      </c>
      <c r="AP792" s="14">
        <v>3221.8069999999998</v>
      </c>
      <c r="AQ792" s="14">
        <v>3556.9549999999999</v>
      </c>
      <c r="AR792" s="14">
        <v>3745.1909999999998</v>
      </c>
      <c r="AS792" s="14">
        <v>3968.3710000000001</v>
      </c>
      <c r="AT792" s="14">
        <v>4104.96</v>
      </c>
      <c r="AU792" s="14">
        <v>4306.6549999999997</v>
      </c>
      <c r="AV792" s="14">
        <v>4459.42</v>
      </c>
      <c r="AW792" s="14">
        <v>4582.152</v>
      </c>
      <c r="AX792" s="14">
        <v>4627.1620000000003</v>
      </c>
      <c r="AY792" s="14">
        <v>4177.8389999999999</v>
      </c>
      <c r="AZ792" s="14">
        <v>4067.598</v>
      </c>
      <c r="BA792" s="14">
        <v>4079.4250000000002</v>
      </c>
      <c r="BB792" s="14">
        <v>3918.143</v>
      </c>
      <c r="BC792" s="14">
        <v>3147.951</v>
      </c>
      <c r="BD792" s="14">
        <v>2227.15</v>
      </c>
      <c r="BE792" s="14">
        <v>1970.1389999999999</v>
      </c>
      <c r="BF792" s="14">
        <v>4380.7460000000001</v>
      </c>
      <c r="BG792" s="14">
        <v>70.884609999999995</v>
      </c>
      <c r="BH792" s="14">
        <v>68.961539999999999</v>
      </c>
      <c r="BI792" s="14">
        <v>67.884609999999995</v>
      </c>
      <c r="BJ792" s="14">
        <v>68.307689999999994</v>
      </c>
      <c r="BK792" s="14">
        <v>68.307689999999994</v>
      </c>
      <c r="BL792" s="14">
        <v>67.038460000000001</v>
      </c>
      <c r="BM792" s="14">
        <v>65.923079999999999</v>
      </c>
      <c r="BN792" s="14">
        <v>69.5</v>
      </c>
      <c r="BO792" s="14">
        <v>76.461539999999999</v>
      </c>
      <c r="BP792" s="14">
        <v>83.692310000000006</v>
      </c>
      <c r="BQ792" s="14">
        <v>89.730770000000007</v>
      </c>
      <c r="BR792" s="14">
        <v>93.730770000000007</v>
      </c>
      <c r="BS792" s="14">
        <v>96.038460000000001</v>
      </c>
      <c r="BT792" s="14">
        <v>97.615390000000005</v>
      </c>
      <c r="BU792" s="14">
        <v>99.692310000000006</v>
      </c>
      <c r="BV792" s="14">
        <v>100.3462</v>
      </c>
      <c r="BW792" s="14">
        <v>100.6923</v>
      </c>
      <c r="BX792" s="14">
        <v>100.5385</v>
      </c>
      <c r="BY792" s="14">
        <v>98.230770000000007</v>
      </c>
      <c r="BZ792" s="14">
        <v>90.846149999999994</v>
      </c>
      <c r="CA792" s="14">
        <v>82.692310000000006</v>
      </c>
      <c r="CB792" s="14">
        <v>77.884609999999995</v>
      </c>
      <c r="CC792" s="14">
        <v>74.230770000000007</v>
      </c>
      <c r="CD792" s="14">
        <v>72.230770000000007</v>
      </c>
      <c r="CE792" s="14">
        <v>828.14170000000001</v>
      </c>
      <c r="CF792" s="14">
        <v>778.09059999999999</v>
      </c>
      <c r="CG792" s="14">
        <v>680.22609999999997</v>
      </c>
      <c r="CH792" s="14">
        <v>602.31020000000001</v>
      </c>
      <c r="CI792" s="14">
        <v>524.73540000000003</v>
      </c>
      <c r="CJ792" s="14">
        <v>493.60059999999999</v>
      </c>
      <c r="CK792" s="14">
        <v>606.90549999999996</v>
      </c>
      <c r="CL792" s="14">
        <v>1129.6289999999999</v>
      </c>
      <c r="CM792" s="14">
        <v>886.83159999999998</v>
      </c>
      <c r="CN792" s="14">
        <v>713.96450000000004</v>
      </c>
      <c r="CO792" s="14">
        <v>797.19949999999994</v>
      </c>
      <c r="CP792" s="14">
        <v>913.72220000000004</v>
      </c>
      <c r="CQ792" s="14">
        <v>982.13400000000001</v>
      </c>
      <c r="CR792" s="14">
        <v>965.67550000000006</v>
      </c>
      <c r="CS792" s="14">
        <v>1051.57</v>
      </c>
      <c r="CT792" s="14">
        <v>1276.596</v>
      </c>
      <c r="CU792" s="14">
        <v>1320.94</v>
      </c>
      <c r="CV792" s="14">
        <v>1592.403</v>
      </c>
      <c r="CW792" s="14">
        <v>1862.501</v>
      </c>
      <c r="CX792" s="14">
        <v>1625.913</v>
      </c>
      <c r="CY792" s="14">
        <v>1661.7550000000001</v>
      </c>
      <c r="CZ792" s="14">
        <v>1338.069</v>
      </c>
      <c r="DA792" s="14">
        <v>1609.2539999999999</v>
      </c>
      <c r="DB792" s="14">
        <v>2061.1529999999998</v>
      </c>
      <c r="DC792" s="14">
        <v>777.82780000000002</v>
      </c>
      <c r="DD792" s="14">
        <v>16</v>
      </c>
      <c r="DE792" s="14">
        <v>19</v>
      </c>
      <c r="DF792" s="27">
        <f t="shared" ca="1" si="13"/>
        <v>585.33150000000023</v>
      </c>
      <c r="DG792" s="14">
        <v>0</v>
      </c>
      <c r="DH792" s="14"/>
      <c r="DI792" s="14"/>
      <c r="DJ792" s="14"/>
      <c r="DK792" s="14"/>
      <c r="DL792" s="14"/>
      <c r="DM792" s="14"/>
      <c r="DN792" s="14"/>
      <c r="DO792" s="14"/>
      <c r="DP792" s="14"/>
      <c r="DQ792" s="14"/>
      <c r="DR792" s="14"/>
      <c r="DS792" s="14"/>
      <c r="DT792" s="14"/>
      <c r="DU792" s="14"/>
      <c r="DV792" s="14"/>
      <c r="DW792" s="14"/>
      <c r="DX792" s="14"/>
      <c r="DY792" s="14"/>
      <c r="DZ792" s="14"/>
      <c r="EA792" s="14"/>
    </row>
    <row r="793" spans="1:131" x14ac:dyDescent="0.25">
      <c r="A793" s="14" t="s">
        <v>64</v>
      </c>
      <c r="B793" s="14" t="s">
        <v>34</v>
      </c>
      <c r="C793" s="14" t="s">
        <v>63</v>
      </c>
      <c r="D793" s="14" t="s">
        <v>63</v>
      </c>
      <c r="E793" s="14" t="s">
        <v>63</v>
      </c>
      <c r="F793" s="14" t="s">
        <v>63</v>
      </c>
      <c r="G793" s="14" t="s">
        <v>192</v>
      </c>
      <c r="H793" s="1">
        <v>42234</v>
      </c>
      <c r="I793" s="14">
        <v>1944.0920000000001</v>
      </c>
      <c r="J793" s="14">
        <v>1818.5730000000001</v>
      </c>
      <c r="K793" s="14">
        <v>1954.184</v>
      </c>
      <c r="L793" s="14">
        <v>2184.0210000000002</v>
      </c>
      <c r="M793" s="14">
        <v>2480.9580000000001</v>
      </c>
      <c r="N793" s="14">
        <v>2858.7359999999999</v>
      </c>
      <c r="O793" s="14">
        <v>3337.8090000000002</v>
      </c>
      <c r="P793" s="14">
        <v>3576.652</v>
      </c>
      <c r="Q793" s="14">
        <v>3630.3850000000002</v>
      </c>
      <c r="R793" s="14">
        <v>3800.509</v>
      </c>
      <c r="S793" s="14">
        <v>4088.7130000000002</v>
      </c>
      <c r="T793" s="14">
        <v>4295.4920000000002</v>
      </c>
      <c r="U793" s="14">
        <v>4501.9859999999999</v>
      </c>
      <c r="V793" s="14">
        <v>4682.7349999999997</v>
      </c>
      <c r="W793" s="14">
        <v>4832.5450000000001</v>
      </c>
      <c r="X793" s="14">
        <v>4261.4080000000004</v>
      </c>
      <c r="Y793" s="14">
        <v>4348.6620000000003</v>
      </c>
      <c r="Z793" s="14">
        <v>4144.3450000000003</v>
      </c>
      <c r="AA793" s="14">
        <v>4085.3510000000001</v>
      </c>
      <c r="AB793" s="14">
        <v>4611.741</v>
      </c>
      <c r="AC793" s="14">
        <v>4442.7939999999999</v>
      </c>
      <c r="AD793" s="14">
        <v>3686.6080000000002</v>
      </c>
      <c r="AE793" s="14">
        <v>2577.9470000000001</v>
      </c>
      <c r="AF793" s="14">
        <v>2053.2379999999998</v>
      </c>
      <c r="AG793" s="14">
        <v>4209.942</v>
      </c>
      <c r="AH793" s="14">
        <v>2006.653</v>
      </c>
      <c r="AI793" s="14">
        <v>1889.0250000000001</v>
      </c>
      <c r="AJ793" s="14">
        <v>1988.3309999999999</v>
      </c>
      <c r="AK793" s="14">
        <v>2187.873</v>
      </c>
      <c r="AL793" s="14">
        <v>2461.7530000000002</v>
      </c>
      <c r="AM793" s="14">
        <v>2831.0160000000001</v>
      </c>
      <c r="AN793" s="14">
        <v>3332.1149999999998</v>
      </c>
      <c r="AO793" s="14">
        <v>3518.598</v>
      </c>
      <c r="AP793" s="14">
        <v>3595.0549999999998</v>
      </c>
      <c r="AQ793" s="14">
        <v>3810.107</v>
      </c>
      <c r="AR793" s="14">
        <v>4128.4780000000001</v>
      </c>
      <c r="AS793" s="14">
        <v>4308.1729999999998</v>
      </c>
      <c r="AT793" s="14">
        <v>4499.384</v>
      </c>
      <c r="AU793" s="14">
        <v>4658.3230000000003</v>
      </c>
      <c r="AV793" s="14">
        <v>4773.9309999999996</v>
      </c>
      <c r="AW793" s="14">
        <v>4854.116</v>
      </c>
      <c r="AX793" s="14">
        <v>4822.0209999999997</v>
      </c>
      <c r="AY793" s="14">
        <v>4672.9530000000004</v>
      </c>
      <c r="AZ793" s="14">
        <v>4563.0280000000002</v>
      </c>
      <c r="BA793" s="14">
        <v>4542.8159999999998</v>
      </c>
      <c r="BB793" s="14">
        <v>4411.4260000000004</v>
      </c>
      <c r="BC793" s="14">
        <v>3695.8510000000001</v>
      </c>
      <c r="BD793" s="14">
        <v>2601.2809999999999</v>
      </c>
      <c r="BE793" s="14">
        <v>2076.826</v>
      </c>
      <c r="BF793" s="14">
        <v>4755.0349999999999</v>
      </c>
      <c r="BG793" s="14">
        <v>71.068960000000004</v>
      </c>
      <c r="BH793" s="14">
        <v>69.465519999999998</v>
      </c>
      <c r="BI793" s="14">
        <v>68.379310000000004</v>
      </c>
      <c r="BJ793" s="14">
        <v>68.534480000000002</v>
      </c>
      <c r="BK793" s="14">
        <v>67.827579999999998</v>
      </c>
      <c r="BL793" s="14">
        <v>66.482759999999999</v>
      </c>
      <c r="BM793" s="14">
        <v>65.758619999999993</v>
      </c>
      <c r="BN793" s="14">
        <v>68.155169999999998</v>
      </c>
      <c r="BO793" s="14">
        <v>73.68965</v>
      </c>
      <c r="BP793" s="14">
        <v>79.362070000000003</v>
      </c>
      <c r="BQ793" s="14">
        <v>83.327579999999998</v>
      </c>
      <c r="BR793" s="14">
        <v>86.379310000000004</v>
      </c>
      <c r="BS793" s="14">
        <v>89.344830000000002</v>
      </c>
      <c r="BT793" s="14">
        <v>91.034480000000002</v>
      </c>
      <c r="BU793" s="14">
        <v>92.775859999999994</v>
      </c>
      <c r="BV793" s="14">
        <v>94.896550000000005</v>
      </c>
      <c r="BW793" s="14">
        <v>95.396550000000005</v>
      </c>
      <c r="BX793" s="14">
        <v>94.896550000000005</v>
      </c>
      <c r="BY793" s="14">
        <v>92.137929999999997</v>
      </c>
      <c r="BZ793" s="14">
        <v>85.103449999999995</v>
      </c>
      <c r="CA793" s="14">
        <v>78.31035</v>
      </c>
      <c r="CB793" s="14">
        <v>73.051730000000006</v>
      </c>
      <c r="CC793" s="14">
        <v>69.948269999999994</v>
      </c>
      <c r="CD793" s="14">
        <v>67.448269999999994</v>
      </c>
      <c r="CE793" s="14">
        <v>1352.3140000000001</v>
      </c>
      <c r="CF793" s="14">
        <v>1176.104</v>
      </c>
      <c r="CG793" s="14">
        <v>1139.038</v>
      </c>
      <c r="CH793" s="14">
        <v>966.07659999999998</v>
      </c>
      <c r="CI793" s="14">
        <v>831.67309999999998</v>
      </c>
      <c r="CJ793" s="14">
        <v>813.06619999999998</v>
      </c>
      <c r="CK793" s="14">
        <v>1005.509</v>
      </c>
      <c r="CL793" s="14">
        <v>1117.154</v>
      </c>
      <c r="CM793" s="14">
        <v>985.25070000000005</v>
      </c>
      <c r="CN793" s="14">
        <v>973.13040000000001</v>
      </c>
      <c r="CO793" s="14">
        <v>1198.49</v>
      </c>
      <c r="CP793" s="14">
        <v>1418.403</v>
      </c>
      <c r="CQ793" s="14">
        <v>1675.758</v>
      </c>
      <c r="CR793" s="14">
        <v>1962.914</v>
      </c>
      <c r="CS793" s="14">
        <v>1944.0930000000001</v>
      </c>
      <c r="CT793" s="14">
        <v>2353.7049999999999</v>
      </c>
      <c r="CU793" s="14">
        <v>2432.7710000000002</v>
      </c>
      <c r="CV793" s="14">
        <v>2884.7910000000002</v>
      </c>
      <c r="CW793" s="14">
        <v>3329.672</v>
      </c>
      <c r="CX793" s="14">
        <v>2977.2429999999999</v>
      </c>
      <c r="CY793" s="14">
        <v>2625.7860000000001</v>
      </c>
      <c r="CZ793" s="14">
        <v>2809.8829999999998</v>
      </c>
      <c r="DA793" s="14">
        <v>2710.212</v>
      </c>
      <c r="DB793" s="14">
        <v>2219.9180000000001</v>
      </c>
      <c r="DC793" s="14">
        <v>1774.973</v>
      </c>
      <c r="DD793" s="14">
        <v>16</v>
      </c>
      <c r="DE793" s="14">
        <v>19</v>
      </c>
      <c r="DF793" s="27">
        <f t="shared" ca="1" si="13"/>
        <v>570.81375000000025</v>
      </c>
      <c r="DG793" s="14">
        <v>0</v>
      </c>
      <c r="DH793" s="14"/>
      <c r="DI793" s="14"/>
      <c r="DJ793" s="14"/>
      <c r="DK793" s="14"/>
      <c r="DL793" s="14"/>
      <c r="DM793" s="14"/>
      <c r="DN793" s="14"/>
      <c r="DO793" s="14"/>
      <c r="DP793" s="14"/>
      <c r="DQ793" s="14"/>
      <c r="DR793" s="14"/>
      <c r="DS793" s="14"/>
      <c r="DT793" s="14"/>
      <c r="DU793" s="14"/>
      <c r="DV793" s="14"/>
      <c r="DW793" s="14"/>
      <c r="DX793" s="14"/>
      <c r="DY793" s="14"/>
      <c r="DZ793" s="14"/>
      <c r="EA793" s="14"/>
    </row>
    <row r="794" spans="1:131" x14ac:dyDescent="0.25">
      <c r="A794" s="14" t="s">
        <v>64</v>
      </c>
      <c r="B794" s="14" t="s">
        <v>34</v>
      </c>
      <c r="C794" s="14" t="s">
        <v>63</v>
      </c>
      <c r="D794" s="14" t="s">
        <v>63</v>
      </c>
      <c r="E794" s="14" t="s">
        <v>63</v>
      </c>
      <c r="F794" s="14" t="s">
        <v>63</v>
      </c>
      <c r="G794" s="14" t="s">
        <v>192</v>
      </c>
      <c r="H794" s="1">
        <v>42242</v>
      </c>
      <c r="I794" s="14">
        <v>1895.097</v>
      </c>
      <c r="J794" s="14">
        <v>1782.8810000000001</v>
      </c>
      <c r="K794" s="14">
        <v>1751.597</v>
      </c>
      <c r="L794" s="14">
        <v>1949.1559999999999</v>
      </c>
      <c r="M794" s="14">
        <v>2292.8539999999998</v>
      </c>
      <c r="N794" s="14">
        <v>2654.415</v>
      </c>
      <c r="O794" s="14">
        <v>3245.4850000000001</v>
      </c>
      <c r="P794" s="14">
        <v>3360.2550000000001</v>
      </c>
      <c r="Q794" s="14">
        <v>3715.2809999999999</v>
      </c>
      <c r="R794" s="14">
        <v>4057.627</v>
      </c>
      <c r="S794" s="14">
        <v>4191.8729999999996</v>
      </c>
      <c r="T794" s="14">
        <v>4454.95</v>
      </c>
      <c r="U794" s="14">
        <v>4714.3339999999998</v>
      </c>
      <c r="V794" s="14">
        <v>4984.6329999999998</v>
      </c>
      <c r="W794" s="14">
        <v>5094.8040000000001</v>
      </c>
      <c r="X794" s="14">
        <v>4480.7020000000002</v>
      </c>
      <c r="Y794" s="14">
        <v>4667.0929999999998</v>
      </c>
      <c r="Z794" s="14">
        <v>4815.5959999999995</v>
      </c>
      <c r="AA794" s="14">
        <v>4799.415</v>
      </c>
      <c r="AB794" s="14">
        <v>5478.6229999999996</v>
      </c>
      <c r="AC794" s="14">
        <v>5154.0309999999999</v>
      </c>
      <c r="AD794" s="14">
        <v>4139.6369999999997</v>
      </c>
      <c r="AE794" s="14">
        <v>2695.96</v>
      </c>
      <c r="AF794" s="14">
        <v>2125.3539999999998</v>
      </c>
      <c r="AG794" s="14">
        <v>4690.701</v>
      </c>
      <c r="AH794" s="14">
        <v>1939.0039999999999</v>
      </c>
      <c r="AI794" s="14">
        <v>1830.521</v>
      </c>
      <c r="AJ794" s="14">
        <v>1796.701</v>
      </c>
      <c r="AK794" s="14">
        <v>1959.5909999999999</v>
      </c>
      <c r="AL794" s="14">
        <v>2255.8330000000001</v>
      </c>
      <c r="AM794" s="14">
        <v>2610.4380000000001</v>
      </c>
      <c r="AN794" s="14">
        <v>3206.9960000000001</v>
      </c>
      <c r="AO794" s="14">
        <v>3307.1770000000001</v>
      </c>
      <c r="AP794" s="14">
        <v>3684.0219999999999</v>
      </c>
      <c r="AQ794" s="14">
        <v>4090.2919999999999</v>
      </c>
      <c r="AR794" s="14">
        <v>4258.5969999999998</v>
      </c>
      <c r="AS794" s="14">
        <v>4509.3729999999996</v>
      </c>
      <c r="AT794" s="14">
        <v>4735.2650000000003</v>
      </c>
      <c r="AU794" s="14">
        <v>4922.9570000000003</v>
      </c>
      <c r="AV794" s="14">
        <v>5020.7889999999998</v>
      </c>
      <c r="AW794" s="14">
        <v>5140.29</v>
      </c>
      <c r="AX794" s="14">
        <v>5228.9260000000004</v>
      </c>
      <c r="AY794" s="14">
        <v>5385.3869999999997</v>
      </c>
      <c r="AZ794" s="14">
        <v>5349.1930000000002</v>
      </c>
      <c r="BA794" s="14">
        <v>5392.5789999999997</v>
      </c>
      <c r="BB794" s="14">
        <v>5072.0940000000001</v>
      </c>
      <c r="BC794" s="14">
        <v>4073.13</v>
      </c>
      <c r="BD794" s="14">
        <v>2731.2750000000001</v>
      </c>
      <c r="BE794" s="14">
        <v>2188.8339999999998</v>
      </c>
      <c r="BF794" s="14">
        <v>5299.7120000000004</v>
      </c>
      <c r="BG794" s="14">
        <v>67.866669999999999</v>
      </c>
      <c r="BH794" s="14">
        <v>66.783330000000007</v>
      </c>
      <c r="BI794" s="14">
        <v>65.583340000000007</v>
      </c>
      <c r="BJ794" s="14">
        <v>64.966669999999993</v>
      </c>
      <c r="BK794" s="14">
        <v>64.116669999999999</v>
      </c>
      <c r="BL794" s="14">
        <v>62.966670000000001</v>
      </c>
      <c r="BM794" s="14">
        <v>62.283329999999999</v>
      </c>
      <c r="BN794" s="14">
        <v>66</v>
      </c>
      <c r="BO794" s="14">
        <v>72.816670000000002</v>
      </c>
      <c r="BP794" s="14">
        <v>78.45</v>
      </c>
      <c r="BQ794" s="14">
        <v>82.3</v>
      </c>
      <c r="BR794" s="14">
        <v>86.5</v>
      </c>
      <c r="BS794" s="14">
        <v>89.516670000000005</v>
      </c>
      <c r="BT794" s="14">
        <v>92.533330000000007</v>
      </c>
      <c r="BU794" s="14">
        <v>94.316670000000002</v>
      </c>
      <c r="BV794" s="14">
        <v>95.283330000000007</v>
      </c>
      <c r="BW794" s="14">
        <v>95.666659999999993</v>
      </c>
      <c r="BX794" s="14">
        <v>95.133330000000001</v>
      </c>
      <c r="BY794" s="14">
        <v>92.433329999999998</v>
      </c>
      <c r="BZ794" s="14">
        <v>86.1</v>
      </c>
      <c r="CA794" s="14">
        <v>79.266670000000005</v>
      </c>
      <c r="CB794" s="14">
        <v>75.383330000000001</v>
      </c>
      <c r="CC794" s="14">
        <v>73</v>
      </c>
      <c r="CD794" s="14">
        <v>71.8</v>
      </c>
      <c r="CE794" s="14">
        <v>1501.6579999999999</v>
      </c>
      <c r="CF794" s="14">
        <v>1343.3630000000001</v>
      </c>
      <c r="CG794" s="14">
        <v>1303.71</v>
      </c>
      <c r="CH794" s="14">
        <v>1171.5920000000001</v>
      </c>
      <c r="CI794" s="14">
        <v>1004.957</v>
      </c>
      <c r="CJ794" s="14">
        <v>977.83910000000003</v>
      </c>
      <c r="CK794" s="14">
        <v>1378.9690000000001</v>
      </c>
      <c r="CL794" s="14">
        <v>1152.78</v>
      </c>
      <c r="CM794" s="14">
        <v>945.22029999999995</v>
      </c>
      <c r="CN794" s="14">
        <v>910.81119999999999</v>
      </c>
      <c r="CO794" s="14">
        <v>1099.175</v>
      </c>
      <c r="CP794" s="14">
        <v>1196.5809999999999</v>
      </c>
      <c r="CQ794" s="14">
        <v>1358.732</v>
      </c>
      <c r="CR794" s="14">
        <v>1540.1590000000001</v>
      </c>
      <c r="CS794" s="14">
        <v>1481.152</v>
      </c>
      <c r="CT794" s="14">
        <v>2013.335</v>
      </c>
      <c r="CU794" s="14">
        <v>2228.0010000000002</v>
      </c>
      <c r="CV794" s="14">
        <v>2541.7930000000001</v>
      </c>
      <c r="CW794" s="14">
        <v>2955.7440000000001</v>
      </c>
      <c r="CX794" s="14">
        <v>2476.1379999999999</v>
      </c>
      <c r="CY794" s="14">
        <v>2622.5509999999999</v>
      </c>
      <c r="CZ794" s="14">
        <v>2914.4090000000001</v>
      </c>
      <c r="DA794" s="14">
        <v>2384.4169999999999</v>
      </c>
      <c r="DB794" s="14">
        <v>2120.942</v>
      </c>
      <c r="DC794" s="14">
        <v>1568.27</v>
      </c>
      <c r="DD794" s="14">
        <v>16</v>
      </c>
      <c r="DE794" s="14">
        <v>19</v>
      </c>
      <c r="DF794" s="27">
        <f t="shared" ca="1" si="13"/>
        <v>503.14649999999983</v>
      </c>
      <c r="DG794" s="14">
        <v>0</v>
      </c>
      <c r="DH794" s="14"/>
      <c r="DI794" s="14"/>
      <c r="DJ794" s="14"/>
      <c r="DK794" s="14"/>
      <c r="DL794" s="14"/>
      <c r="DM794" s="14"/>
      <c r="DN794" s="14"/>
      <c r="DO794" s="14"/>
      <c r="DP794" s="14"/>
      <c r="DQ794" s="14"/>
      <c r="DR794" s="14"/>
      <c r="DS794" s="14"/>
      <c r="DT794" s="14"/>
      <c r="DU794" s="14"/>
      <c r="DV794" s="14"/>
      <c r="DW794" s="14"/>
      <c r="DX794" s="14"/>
      <c r="DY794" s="14"/>
      <c r="DZ794" s="14"/>
      <c r="EA794" s="14"/>
    </row>
    <row r="795" spans="1:131" x14ac:dyDescent="0.25">
      <c r="A795" s="14" t="s">
        <v>64</v>
      </c>
      <c r="B795" s="14" t="s">
        <v>34</v>
      </c>
      <c r="C795" s="14" t="s">
        <v>63</v>
      </c>
      <c r="D795" s="14" t="s">
        <v>63</v>
      </c>
      <c r="E795" s="14" t="s">
        <v>63</v>
      </c>
      <c r="F795" s="14" t="s">
        <v>63</v>
      </c>
      <c r="G795" s="14" t="s">
        <v>192</v>
      </c>
      <c r="H795" s="1">
        <v>42243</v>
      </c>
      <c r="I795" s="14">
        <v>1623.816</v>
      </c>
      <c r="J795" s="14">
        <v>1575.134</v>
      </c>
      <c r="K795" s="14">
        <v>1644.287</v>
      </c>
      <c r="L795" s="14">
        <v>1869.8420000000001</v>
      </c>
      <c r="M795" s="14">
        <v>2394.0349999999999</v>
      </c>
      <c r="N795" s="14">
        <v>2711.9470000000001</v>
      </c>
      <c r="O795" s="14">
        <v>3057.7469999999998</v>
      </c>
      <c r="P795" s="14">
        <v>3136.8159999999998</v>
      </c>
      <c r="Q795" s="14">
        <v>3617.018</v>
      </c>
      <c r="R795" s="14">
        <v>4097.3729999999996</v>
      </c>
      <c r="S795" s="14">
        <v>4318.16</v>
      </c>
      <c r="T795" s="14">
        <v>4548.5940000000001</v>
      </c>
      <c r="U795" s="14">
        <v>4750.3509999999997</v>
      </c>
      <c r="V795" s="14">
        <v>4987.951</v>
      </c>
      <c r="W795" s="14">
        <v>5075.0680000000002</v>
      </c>
      <c r="X795" s="14">
        <v>4431.0519999999997</v>
      </c>
      <c r="Y795" s="14">
        <v>4435.74</v>
      </c>
      <c r="Z795" s="14">
        <v>4471.2759999999998</v>
      </c>
      <c r="AA795" s="14">
        <v>4394.6559999999999</v>
      </c>
      <c r="AB795" s="14">
        <v>4856.5129999999999</v>
      </c>
      <c r="AC795" s="14">
        <v>4419.2269999999999</v>
      </c>
      <c r="AD795" s="14">
        <v>3604.4769999999999</v>
      </c>
      <c r="AE795" s="14">
        <v>2459.806</v>
      </c>
      <c r="AF795" s="14">
        <v>1906.154</v>
      </c>
      <c r="AG795" s="14">
        <v>4433.1809999999996</v>
      </c>
      <c r="AH795" s="14">
        <v>1691.297</v>
      </c>
      <c r="AI795" s="14">
        <v>1649.808</v>
      </c>
      <c r="AJ795" s="14">
        <v>1690.414</v>
      </c>
      <c r="AK795" s="14">
        <v>1889.3979999999999</v>
      </c>
      <c r="AL795" s="14">
        <v>2401.9479999999999</v>
      </c>
      <c r="AM795" s="14">
        <v>2696.4070000000002</v>
      </c>
      <c r="AN795" s="14">
        <v>3051.8290000000002</v>
      </c>
      <c r="AO795" s="14">
        <v>3121.491</v>
      </c>
      <c r="AP795" s="14">
        <v>3621.442</v>
      </c>
      <c r="AQ795" s="14">
        <v>4123.3159999999998</v>
      </c>
      <c r="AR795" s="14">
        <v>4350.9740000000002</v>
      </c>
      <c r="AS795" s="14">
        <v>4575.2489999999998</v>
      </c>
      <c r="AT795" s="14">
        <v>4748.6840000000002</v>
      </c>
      <c r="AU795" s="14">
        <v>4962.7359999999999</v>
      </c>
      <c r="AV795" s="14">
        <v>5048.7529999999997</v>
      </c>
      <c r="AW795" s="14">
        <v>5080.76</v>
      </c>
      <c r="AX795" s="14">
        <v>4993.5749999999998</v>
      </c>
      <c r="AY795" s="14">
        <v>4973.2179999999998</v>
      </c>
      <c r="AZ795" s="14">
        <v>4872.183</v>
      </c>
      <c r="BA795" s="14">
        <v>4779.3940000000002</v>
      </c>
      <c r="BB795" s="14">
        <v>4371.4989999999998</v>
      </c>
      <c r="BC795" s="14">
        <v>3580.2339999999999</v>
      </c>
      <c r="BD795" s="14">
        <v>2473.252</v>
      </c>
      <c r="BE795" s="14">
        <v>1955.5730000000001</v>
      </c>
      <c r="BF795" s="14">
        <v>4986.1710000000003</v>
      </c>
      <c r="BG795" s="14">
        <v>69.730770000000007</v>
      </c>
      <c r="BH795" s="14">
        <v>69.076920000000001</v>
      </c>
      <c r="BI795" s="14">
        <v>69.192310000000006</v>
      </c>
      <c r="BJ795" s="14">
        <v>67.826920000000001</v>
      </c>
      <c r="BK795" s="14">
        <v>66.365390000000005</v>
      </c>
      <c r="BL795" s="14">
        <v>66.115390000000005</v>
      </c>
      <c r="BM795" s="14">
        <v>65.807689999999994</v>
      </c>
      <c r="BN795" s="14">
        <v>69.519229999999993</v>
      </c>
      <c r="BO795" s="14">
        <v>75.230770000000007</v>
      </c>
      <c r="BP795" s="14">
        <v>81.769229999999993</v>
      </c>
      <c r="BQ795" s="14">
        <v>86.384609999999995</v>
      </c>
      <c r="BR795" s="14">
        <v>89.076920000000001</v>
      </c>
      <c r="BS795" s="14">
        <v>92.192310000000006</v>
      </c>
      <c r="BT795" s="14">
        <v>94.096149999999994</v>
      </c>
      <c r="BU795" s="14">
        <v>95.961539999999999</v>
      </c>
      <c r="BV795" s="14">
        <v>97.211539999999999</v>
      </c>
      <c r="BW795" s="14">
        <v>97.711539999999999</v>
      </c>
      <c r="BX795" s="14">
        <v>97.480770000000007</v>
      </c>
      <c r="BY795" s="14">
        <v>94.442310000000006</v>
      </c>
      <c r="BZ795" s="14">
        <v>86.519229999999993</v>
      </c>
      <c r="CA795" s="14">
        <v>80.884609999999995</v>
      </c>
      <c r="CB795" s="14">
        <v>77.153850000000006</v>
      </c>
      <c r="CC795" s="14">
        <v>74.923079999999999</v>
      </c>
      <c r="CD795" s="14">
        <v>72.692310000000006</v>
      </c>
      <c r="CE795" s="14">
        <v>922.91629999999998</v>
      </c>
      <c r="CF795" s="14">
        <v>823.87210000000005</v>
      </c>
      <c r="CG795" s="14">
        <v>825.61469999999997</v>
      </c>
      <c r="CH795" s="14">
        <v>703.63810000000001</v>
      </c>
      <c r="CI795" s="14">
        <v>584.65940000000001</v>
      </c>
      <c r="CJ795" s="14">
        <v>523.05219999999997</v>
      </c>
      <c r="CK795" s="14">
        <v>708.6653</v>
      </c>
      <c r="CL795" s="14">
        <v>447.51459999999997</v>
      </c>
      <c r="CM795" s="14">
        <v>336.43020000000001</v>
      </c>
      <c r="CN795" s="14">
        <v>491.9348</v>
      </c>
      <c r="CO795" s="14">
        <v>612.6146</v>
      </c>
      <c r="CP795" s="14">
        <v>687.11720000000003</v>
      </c>
      <c r="CQ795" s="14">
        <v>842.12030000000004</v>
      </c>
      <c r="CR795" s="14">
        <v>814.59029999999996</v>
      </c>
      <c r="CS795" s="14">
        <v>799.79089999999997</v>
      </c>
      <c r="CT795" s="14">
        <v>932.72850000000005</v>
      </c>
      <c r="CU795" s="14">
        <v>879.12379999999996</v>
      </c>
      <c r="CV795" s="14">
        <v>959.22550000000001</v>
      </c>
      <c r="CW795" s="14">
        <v>1060.395</v>
      </c>
      <c r="CX795" s="14">
        <v>1019.458</v>
      </c>
      <c r="CY795" s="14">
        <v>1235.06</v>
      </c>
      <c r="CZ795" s="14">
        <v>1440.915</v>
      </c>
      <c r="DA795" s="14">
        <v>1290.6679999999999</v>
      </c>
      <c r="DB795" s="14">
        <v>1454.68</v>
      </c>
      <c r="DC795" s="14">
        <v>750.09529999999995</v>
      </c>
      <c r="DD795" s="14">
        <v>16</v>
      </c>
      <c r="DE795" s="14">
        <v>19</v>
      </c>
      <c r="DF795" s="27">
        <f t="shared" ca="1" si="13"/>
        <v>590.89550000000054</v>
      </c>
      <c r="DG795" s="14">
        <v>0</v>
      </c>
      <c r="DH795" s="14"/>
      <c r="DI795" s="14"/>
      <c r="DJ795" s="14"/>
      <c r="DK795" s="14"/>
      <c r="DL795" s="14"/>
      <c r="DM795" s="14"/>
      <c r="DN795" s="14"/>
      <c r="DO795" s="14"/>
      <c r="DP795" s="14"/>
      <c r="DQ795" s="14"/>
      <c r="DR795" s="14"/>
      <c r="DS795" s="14"/>
      <c r="DT795" s="14"/>
      <c r="DU795" s="14"/>
      <c r="DV795" s="14"/>
      <c r="DW795" s="14"/>
      <c r="DX795" s="14"/>
      <c r="DY795" s="14"/>
      <c r="DZ795" s="14"/>
      <c r="EA795" s="14"/>
    </row>
    <row r="796" spans="1:131" x14ac:dyDescent="0.25">
      <c r="A796" s="14" t="s">
        <v>64</v>
      </c>
      <c r="B796" s="14" t="s">
        <v>34</v>
      </c>
      <c r="C796" s="14" t="s">
        <v>63</v>
      </c>
      <c r="D796" s="14" t="s">
        <v>63</v>
      </c>
      <c r="E796" s="14" t="s">
        <v>63</v>
      </c>
      <c r="F796" s="14" t="s">
        <v>63</v>
      </c>
      <c r="G796" s="14" t="s">
        <v>192</v>
      </c>
      <c r="H796" s="1">
        <v>42256</v>
      </c>
      <c r="I796" s="14">
        <v>1682.739</v>
      </c>
      <c r="J796" s="14">
        <v>1626.251</v>
      </c>
      <c r="K796" s="14">
        <v>1676.4490000000001</v>
      </c>
      <c r="L796" s="14">
        <v>1799.8320000000001</v>
      </c>
      <c r="M796" s="14">
        <v>2153.8870000000002</v>
      </c>
      <c r="N796" s="14">
        <v>2484.9850000000001</v>
      </c>
      <c r="O796" s="14">
        <v>3156.2840000000001</v>
      </c>
      <c r="P796" s="14">
        <v>3316.2829999999999</v>
      </c>
      <c r="Q796" s="14">
        <v>3694.7020000000002</v>
      </c>
      <c r="R796" s="14">
        <v>3952.1080000000002</v>
      </c>
      <c r="S796" s="14">
        <v>4182.8559999999998</v>
      </c>
      <c r="T796" s="14">
        <v>4434.3940000000002</v>
      </c>
      <c r="U796" s="14">
        <v>4691.3810000000003</v>
      </c>
      <c r="V796" s="14">
        <v>5108.1109999999999</v>
      </c>
      <c r="W796" s="14">
        <v>5264.4709999999995</v>
      </c>
      <c r="X796" s="14">
        <v>4572.2359999999999</v>
      </c>
      <c r="Y796" s="14">
        <v>4769.7619999999997</v>
      </c>
      <c r="Z796" s="14">
        <v>4985.3389999999999</v>
      </c>
      <c r="AA796" s="14">
        <v>4993.6949999999997</v>
      </c>
      <c r="AB796" s="14">
        <v>5657.2780000000002</v>
      </c>
      <c r="AC796" s="14">
        <v>5031.0029999999997</v>
      </c>
      <c r="AD796" s="14">
        <v>4033.319</v>
      </c>
      <c r="AE796" s="14">
        <v>2569.3580000000002</v>
      </c>
      <c r="AF796" s="14">
        <v>2030.538</v>
      </c>
      <c r="AG796" s="14">
        <v>4830.2579999999998</v>
      </c>
      <c r="AH796" s="14">
        <v>1768.52</v>
      </c>
      <c r="AI796" s="14">
        <v>1712.9949999999999</v>
      </c>
      <c r="AJ796" s="14">
        <v>1744.3440000000001</v>
      </c>
      <c r="AK796" s="14">
        <v>1798.0340000000001</v>
      </c>
      <c r="AL796" s="14">
        <v>2138.5770000000002</v>
      </c>
      <c r="AM796" s="14">
        <v>2473.9499999999998</v>
      </c>
      <c r="AN796" s="14">
        <v>3171.4639999999999</v>
      </c>
      <c r="AO796" s="14">
        <v>3228.125</v>
      </c>
      <c r="AP796" s="14">
        <v>3648.8440000000001</v>
      </c>
      <c r="AQ796" s="14">
        <v>3957.4380000000001</v>
      </c>
      <c r="AR796" s="14">
        <v>4205.5349999999999</v>
      </c>
      <c r="AS796" s="14">
        <v>4476.2</v>
      </c>
      <c r="AT796" s="14">
        <v>4688.6019999999999</v>
      </c>
      <c r="AU796" s="14">
        <v>5043.5680000000002</v>
      </c>
      <c r="AV796" s="14">
        <v>5182.2240000000002</v>
      </c>
      <c r="AW796" s="14">
        <v>5225.9459999999999</v>
      </c>
      <c r="AX796" s="14">
        <v>5319.3580000000002</v>
      </c>
      <c r="AY796" s="14">
        <v>5490.9889999999996</v>
      </c>
      <c r="AZ796" s="14">
        <v>5451.0860000000002</v>
      </c>
      <c r="BA796" s="14">
        <v>5607.7929999999997</v>
      </c>
      <c r="BB796" s="14">
        <v>5005.88</v>
      </c>
      <c r="BC796" s="14">
        <v>4016.3670000000002</v>
      </c>
      <c r="BD796" s="14">
        <v>2589.2249999999999</v>
      </c>
      <c r="BE796" s="14">
        <v>2058</v>
      </c>
      <c r="BF796" s="14">
        <v>5393.1670000000004</v>
      </c>
      <c r="BG796" s="14">
        <v>67.464290000000005</v>
      </c>
      <c r="BH796" s="14">
        <v>66.357140000000001</v>
      </c>
      <c r="BI796" s="14">
        <v>65.535709999999995</v>
      </c>
      <c r="BJ796" s="14">
        <v>65.071430000000007</v>
      </c>
      <c r="BK796" s="14">
        <v>64.571430000000007</v>
      </c>
      <c r="BL796" s="14">
        <v>63.035710000000002</v>
      </c>
      <c r="BM796" s="14">
        <v>64.928569999999993</v>
      </c>
      <c r="BN796" s="14">
        <v>66.892859999999999</v>
      </c>
      <c r="BO796" s="14">
        <v>73.857140000000001</v>
      </c>
      <c r="BP796" s="14">
        <v>81.678569999999993</v>
      </c>
      <c r="BQ796" s="14">
        <v>88.178569999999993</v>
      </c>
      <c r="BR796" s="14">
        <v>92</v>
      </c>
      <c r="BS796" s="14">
        <v>94.678569999999993</v>
      </c>
      <c r="BT796" s="14">
        <v>97</v>
      </c>
      <c r="BU796" s="14">
        <v>98.75</v>
      </c>
      <c r="BV796" s="14">
        <v>100.1786</v>
      </c>
      <c r="BW796" s="14">
        <v>100.3214</v>
      </c>
      <c r="BX796" s="14">
        <v>99.464290000000005</v>
      </c>
      <c r="BY796" s="14">
        <v>96.428569999999993</v>
      </c>
      <c r="BZ796" s="14">
        <v>88.821430000000007</v>
      </c>
      <c r="CA796" s="14">
        <v>80.785709999999995</v>
      </c>
      <c r="CB796" s="14">
        <v>77.857140000000001</v>
      </c>
      <c r="CC796" s="14">
        <v>74.928569999999993</v>
      </c>
      <c r="CD796" s="14">
        <v>73.928569999999993</v>
      </c>
      <c r="CE796" s="14">
        <v>1345.585</v>
      </c>
      <c r="CF796" s="14">
        <v>1090.5909999999999</v>
      </c>
      <c r="CG796" s="14">
        <v>1123.3530000000001</v>
      </c>
      <c r="CH796" s="14">
        <v>881.54830000000004</v>
      </c>
      <c r="CI796" s="14">
        <v>658.50419999999997</v>
      </c>
      <c r="CJ796" s="14">
        <v>630.45420000000001</v>
      </c>
      <c r="CK796" s="14">
        <v>1001.6660000000001</v>
      </c>
      <c r="CL796" s="14">
        <v>1125.07</v>
      </c>
      <c r="CM796" s="14">
        <v>938.42250000000001</v>
      </c>
      <c r="CN796" s="14">
        <v>750.57569999999998</v>
      </c>
      <c r="CO796" s="14">
        <v>907.00739999999996</v>
      </c>
      <c r="CP796" s="14">
        <v>965.17</v>
      </c>
      <c r="CQ796" s="14">
        <v>1077.1590000000001</v>
      </c>
      <c r="CR796" s="14">
        <v>1159.3689999999999</v>
      </c>
      <c r="CS796" s="14">
        <v>1086.326</v>
      </c>
      <c r="CT796" s="14">
        <v>1673.481</v>
      </c>
      <c r="CU796" s="14">
        <v>1858.3920000000001</v>
      </c>
      <c r="CV796" s="14">
        <v>2067.018</v>
      </c>
      <c r="CW796" s="14">
        <v>2653.7170000000001</v>
      </c>
      <c r="CX796" s="14">
        <v>2059.5520000000001</v>
      </c>
      <c r="CY796" s="14">
        <v>2110.8209999999999</v>
      </c>
      <c r="CZ796" s="14">
        <v>2667.3690000000001</v>
      </c>
      <c r="DA796" s="14">
        <v>2304.703</v>
      </c>
      <c r="DB796" s="14">
        <v>1858.4010000000001</v>
      </c>
      <c r="DC796" s="14">
        <v>1212.259</v>
      </c>
      <c r="DD796" s="14">
        <v>16</v>
      </c>
      <c r="DE796" s="14">
        <v>19</v>
      </c>
      <c r="DF796" s="27">
        <f t="shared" ca="1" si="13"/>
        <v>474.37125000000015</v>
      </c>
      <c r="DG796" s="14">
        <v>0</v>
      </c>
      <c r="DH796" s="14"/>
      <c r="DI796" s="14"/>
      <c r="DJ796" s="14"/>
      <c r="DK796" s="14"/>
      <c r="DL796" s="14"/>
      <c r="DM796" s="14"/>
      <c r="DN796" s="14"/>
      <c r="DO796" s="14"/>
      <c r="DP796" s="14"/>
      <c r="DQ796" s="14"/>
      <c r="DR796" s="14"/>
      <c r="DS796" s="14"/>
      <c r="DT796" s="14"/>
      <c r="DU796" s="14"/>
      <c r="DV796" s="14"/>
      <c r="DW796" s="14"/>
      <c r="DX796" s="14"/>
      <c r="DY796" s="14"/>
      <c r="DZ796" s="14"/>
      <c r="EA796" s="14"/>
    </row>
    <row r="797" spans="1:131" x14ac:dyDescent="0.25">
      <c r="A797" s="14" t="s">
        <v>64</v>
      </c>
      <c r="B797" s="14" t="s">
        <v>34</v>
      </c>
      <c r="C797" s="14" t="s">
        <v>63</v>
      </c>
      <c r="D797" s="14" t="s">
        <v>63</v>
      </c>
      <c r="E797" s="14" t="s">
        <v>63</v>
      </c>
      <c r="F797" s="14" t="s">
        <v>63</v>
      </c>
      <c r="G797" s="14" t="s">
        <v>192</v>
      </c>
      <c r="H797" s="1">
        <v>42257</v>
      </c>
      <c r="I797" s="14">
        <v>1741.152</v>
      </c>
      <c r="J797" s="14">
        <v>1677.942</v>
      </c>
      <c r="K797" s="14">
        <v>1863.3420000000001</v>
      </c>
      <c r="L797" s="14">
        <v>2019.8130000000001</v>
      </c>
      <c r="M797" s="14">
        <v>2308.17</v>
      </c>
      <c r="N797" s="14">
        <v>2653.9470000000001</v>
      </c>
      <c r="O797" s="14">
        <v>3316.8249999999998</v>
      </c>
      <c r="P797" s="14">
        <v>3523.067</v>
      </c>
      <c r="Q797" s="14">
        <v>3801.1410000000001</v>
      </c>
      <c r="R797" s="14">
        <v>4234.8040000000001</v>
      </c>
      <c r="S797" s="14">
        <v>4490.0550000000003</v>
      </c>
      <c r="T797" s="14">
        <v>4690.6909999999998</v>
      </c>
      <c r="U797" s="14">
        <v>4922.7929999999997</v>
      </c>
      <c r="V797" s="14">
        <v>5161.2790000000005</v>
      </c>
      <c r="W797" s="14">
        <v>5217.0860000000002</v>
      </c>
      <c r="X797" s="14">
        <v>4561.6549999999997</v>
      </c>
      <c r="Y797" s="14">
        <v>4668.8850000000002</v>
      </c>
      <c r="Z797" s="14">
        <v>4765.0159999999996</v>
      </c>
      <c r="AA797" s="14">
        <v>4821.1940000000004</v>
      </c>
      <c r="AB797" s="14">
        <v>5378.3590000000004</v>
      </c>
      <c r="AC797" s="14">
        <v>4761.0619999999999</v>
      </c>
      <c r="AD797" s="14">
        <v>3869.0010000000002</v>
      </c>
      <c r="AE797" s="14">
        <v>2545.6080000000002</v>
      </c>
      <c r="AF797" s="14">
        <v>2027.2260000000001</v>
      </c>
      <c r="AG797" s="14">
        <v>4704.1869999999999</v>
      </c>
      <c r="AH797" s="14">
        <v>1774.511</v>
      </c>
      <c r="AI797" s="14">
        <v>1746.2909999999999</v>
      </c>
      <c r="AJ797" s="14">
        <v>1924.4649999999999</v>
      </c>
      <c r="AK797" s="14">
        <v>1994.152</v>
      </c>
      <c r="AL797" s="14">
        <v>2314.5929999999998</v>
      </c>
      <c r="AM797" s="14">
        <v>2642.7170000000001</v>
      </c>
      <c r="AN797" s="14">
        <v>3321.4989999999998</v>
      </c>
      <c r="AO797" s="14">
        <v>3450.0740000000001</v>
      </c>
      <c r="AP797" s="14">
        <v>3789.7890000000002</v>
      </c>
      <c r="AQ797" s="14">
        <v>4249.5519999999997</v>
      </c>
      <c r="AR797" s="14">
        <v>4527.45</v>
      </c>
      <c r="AS797" s="14">
        <v>4719.518</v>
      </c>
      <c r="AT797" s="14">
        <v>4902.4880000000003</v>
      </c>
      <c r="AU797" s="14">
        <v>5129.0609999999997</v>
      </c>
      <c r="AV797" s="14">
        <v>5177.4350000000004</v>
      </c>
      <c r="AW797" s="14">
        <v>5193.5410000000002</v>
      </c>
      <c r="AX797" s="14">
        <v>5164.2870000000003</v>
      </c>
      <c r="AY797" s="14">
        <v>5184.8620000000001</v>
      </c>
      <c r="AZ797" s="14">
        <v>5259.7129999999997</v>
      </c>
      <c r="BA797" s="14">
        <v>5363.5439999999999</v>
      </c>
      <c r="BB797" s="14">
        <v>4754.9449999999997</v>
      </c>
      <c r="BC797" s="14">
        <v>3863.5479999999998</v>
      </c>
      <c r="BD797" s="14">
        <v>2545.3040000000001</v>
      </c>
      <c r="BE797" s="14">
        <v>2037.1769999999999</v>
      </c>
      <c r="BF797" s="14">
        <v>5208.7209999999995</v>
      </c>
      <c r="BG797" s="14">
        <v>74.365390000000005</v>
      </c>
      <c r="BH797" s="14">
        <v>72.846149999999994</v>
      </c>
      <c r="BI797" s="14">
        <v>70.615390000000005</v>
      </c>
      <c r="BJ797" s="14">
        <v>69.5</v>
      </c>
      <c r="BK797" s="14">
        <v>67.730770000000007</v>
      </c>
      <c r="BL797" s="14">
        <v>67.25</v>
      </c>
      <c r="BM797" s="14">
        <v>68.153850000000006</v>
      </c>
      <c r="BN797" s="14">
        <v>68.788460000000001</v>
      </c>
      <c r="BO797" s="14">
        <v>74.365390000000005</v>
      </c>
      <c r="BP797" s="14">
        <v>82.615390000000005</v>
      </c>
      <c r="BQ797" s="14">
        <v>89.288460000000001</v>
      </c>
      <c r="BR797" s="14">
        <v>92.942310000000006</v>
      </c>
      <c r="BS797" s="14">
        <v>95.5</v>
      </c>
      <c r="BT797" s="14">
        <v>97.711539999999999</v>
      </c>
      <c r="BU797" s="14">
        <v>99.576920000000001</v>
      </c>
      <c r="BV797" s="14">
        <v>99.923079999999999</v>
      </c>
      <c r="BW797" s="14">
        <v>99.307689999999994</v>
      </c>
      <c r="BX797" s="14">
        <v>97.576920000000001</v>
      </c>
      <c r="BY797" s="14">
        <v>92.75</v>
      </c>
      <c r="BZ797" s="14">
        <v>85.846149999999994</v>
      </c>
      <c r="CA797" s="14">
        <v>81.865390000000005</v>
      </c>
      <c r="CB797" s="14">
        <v>79.038460000000001</v>
      </c>
      <c r="CC797" s="14">
        <v>77.538460000000001</v>
      </c>
      <c r="CD797" s="14">
        <v>76.423079999999999</v>
      </c>
      <c r="CE797" s="14">
        <v>2016.4169999999999</v>
      </c>
      <c r="CF797" s="14">
        <v>1616.817</v>
      </c>
      <c r="CG797" s="14">
        <v>1304.954</v>
      </c>
      <c r="CH797" s="14">
        <v>803.92020000000002</v>
      </c>
      <c r="CI797" s="14">
        <v>630.43769999999995</v>
      </c>
      <c r="CJ797" s="14">
        <v>576.58950000000004</v>
      </c>
      <c r="CK797" s="14">
        <v>778.46169999999995</v>
      </c>
      <c r="CL797" s="14">
        <v>836.11080000000004</v>
      </c>
      <c r="CM797" s="14">
        <v>1071.9269999999999</v>
      </c>
      <c r="CN797" s="14">
        <v>743.3877</v>
      </c>
      <c r="CO797" s="14">
        <v>922.72649999999999</v>
      </c>
      <c r="CP797" s="14">
        <v>888.89229999999998</v>
      </c>
      <c r="CQ797" s="14">
        <v>1033.25</v>
      </c>
      <c r="CR797" s="14">
        <v>1061.94</v>
      </c>
      <c r="CS797" s="14">
        <v>1047.634</v>
      </c>
      <c r="CT797" s="14">
        <v>1389.4739999999999</v>
      </c>
      <c r="CU797" s="14">
        <v>1664.107</v>
      </c>
      <c r="CV797" s="14">
        <v>2027.048</v>
      </c>
      <c r="CW797" s="14">
        <v>2283.0329999999999</v>
      </c>
      <c r="CX797" s="14">
        <v>2076.5949999999998</v>
      </c>
      <c r="CY797" s="14">
        <v>1953.067</v>
      </c>
      <c r="CZ797" s="14">
        <v>1878.481</v>
      </c>
      <c r="DA797" s="14">
        <v>1766.768</v>
      </c>
      <c r="DB797" s="14">
        <v>1715.981</v>
      </c>
      <c r="DC797" s="14">
        <v>1072.5640000000001</v>
      </c>
      <c r="DD797" s="14">
        <v>16</v>
      </c>
      <c r="DE797" s="14">
        <v>19</v>
      </c>
      <c r="DF797" s="27">
        <f t="shared" ca="1" si="13"/>
        <v>475.84375</v>
      </c>
      <c r="DG797" s="14">
        <v>0</v>
      </c>
      <c r="DH797" s="14"/>
      <c r="DI797" s="14"/>
      <c r="DJ797" s="14"/>
      <c r="DK797" s="14"/>
      <c r="DL797" s="14"/>
      <c r="DM797" s="14"/>
      <c r="DN797" s="14"/>
      <c r="DO797" s="14"/>
      <c r="DP797" s="14"/>
      <c r="DQ797" s="14"/>
      <c r="DR797" s="14"/>
      <c r="DS797" s="14"/>
      <c r="DT797" s="14"/>
      <c r="DU797" s="14"/>
      <c r="DV797" s="14"/>
      <c r="DW797" s="14"/>
      <c r="DX797" s="14"/>
      <c r="DY797" s="14"/>
      <c r="DZ797" s="14"/>
      <c r="EA797" s="14"/>
    </row>
    <row r="798" spans="1:131" x14ac:dyDescent="0.25">
      <c r="A798" s="14" t="s">
        <v>64</v>
      </c>
      <c r="B798" s="14" t="s">
        <v>34</v>
      </c>
      <c r="C798" s="14" t="s">
        <v>63</v>
      </c>
      <c r="D798" s="14" t="s">
        <v>63</v>
      </c>
      <c r="E798" s="14" t="s">
        <v>63</v>
      </c>
      <c r="F798" s="14" t="s">
        <v>63</v>
      </c>
      <c r="G798" s="14" t="s">
        <v>192</v>
      </c>
      <c r="H798" s="1">
        <v>42258</v>
      </c>
      <c r="I798" s="14">
        <v>1862.336</v>
      </c>
      <c r="J798" s="14">
        <v>1795.9069999999999</v>
      </c>
      <c r="K798" s="14">
        <v>1767.7</v>
      </c>
      <c r="L798" s="14">
        <v>2010.0540000000001</v>
      </c>
      <c r="M798" s="14">
        <v>2352.9180000000001</v>
      </c>
      <c r="N798" s="14">
        <v>2727.1170000000002</v>
      </c>
      <c r="O798" s="14">
        <v>3570.8319999999999</v>
      </c>
      <c r="P798" s="14">
        <v>3762.2869999999998</v>
      </c>
      <c r="Q798" s="14">
        <v>3917.694</v>
      </c>
      <c r="R798" s="14">
        <v>4140.393</v>
      </c>
      <c r="S798" s="14">
        <v>4337.2969999999996</v>
      </c>
      <c r="T798" s="14">
        <v>4479.5219999999999</v>
      </c>
      <c r="U798" s="14">
        <v>4638.8959999999997</v>
      </c>
      <c r="V798" s="14">
        <v>4900.3559999999998</v>
      </c>
      <c r="W798" s="14">
        <v>4927.0060000000003</v>
      </c>
      <c r="X798" s="14">
        <v>4250.1729999999998</v>
      </c>
      <c r="Y798" s="14">
        <v>4412.82</v>
      </c>
      <c r="Z798" s="14">
        <v>4241.3959999999997</v>
      </c>
      <c r="AA798" s="14">
        <v>4187.1549999999997</v>
      </c>
      <c r="AB798" s="14">
        <v>4838.0969999999998</v>
      </c>
      <c r="AC798" s="14">
        <v>4421.2650000000003</v>
      </c>
      <c r="AD798" s="14">
        <v>3676.2559999999999</v>
      </c>
      <c r="AE798" s="14">
        <v>2599.4499999999998</v>
      </c>
      <c r="AF798" s="14">
        <v>2113.346</v>
      </c>
      <c r="AG798" s="14">
        <v>4272.8860000000004</v>
      </c>
      <c r="AH798" s="14">
        <v>1898.01</v>
      </c>
      <c r="AI798" s="14">
        <v>1841.6849999999999</v>
      </c>
      <c r="AJ798" s="14">
        <v>1784.8489999999999</v>
      </c>
      <c r="AK798" s="14">
        <v>1987.115</v>
      </c>
      <c r="AL798" s="14">
        <v>2392.1109999999999</v>
      </c>
      <c r="AM798" s="14">
        <v>2771.77</v>
      </c>
      <c r="AN798" s="14">
        <v>3406.0230000000001</v>
      </c>
      <c r="AO798" s="14">
        <v>3682.9070000000002</v>
      </c>
      <c r="AP798" s="14">
        <v>3860.0419999999999</v>
      </c>
      <c r="AQ798" s="14">
        <v>4158.4210000000003</v>
      </c>
      <c r="AR798" s="14">
        <v>4343.8090000000002</v>
      </c>
      <c r="AS798" s="14">
        <v>4520.4229999999998</v>
      </c>
      <c r="AT798" s="14">
        <v>4635.3</v>
      </c>
      <c r="AU798" s="14">
        <v>4876.4279999999999</v>
      </c>
      <c r="AV798" s="14">
        <v>4888.3950000000004</v>
      </c>
      <c r="AW798" s="14">
        <v>4976.1719999999996</v>
      </c>
      <c r="AX798" s="14">
        <v>4984.5950000000003</v>
      </c>
      <c r="AY798" s="14">
        <v>4798.0820000000003</v>
      </c>
      <c r="AZ798" s="14">
        <v>4752.8090000000002</v>
      </c>
      <c r="BA798" s="14">
        <v>4828.5870000000004</v>
      </c>
      <c r="BB798" s="14">
        <v>4441.7870000000003</v>
      </c>
      <c r="BC798" s="14">
        <v>3714.0210000000002</v>
      </c>
      <c r="BD798" s="14">
        <v>2599.4699999999998</v>
      </c>
      <c r="BE798" s="14">
        <v>2119.6190000000001</v>
      </c>
      <c r="BF798" s="14">
        <v>4899.2259999999997</v>
      </c>
      <c r="BG798" s="14">
        <v>75.706890000000001</v>
      </c>
      <c r="BH798" s="14">
        <v>73.551730000000006</v>
      </c>
      <c r="BI798" s="14">
        <v>73</v>
      </c>
      <c r="BJ798" s="14">
        <v>71.396550000000005</v>
      </c>
      <c r="BK798" s="14">
        <v>70.931039999999996</v>
      </c>
      <c r="BL798" s="14">
        <v>72.517240000000001</v>
      </c>
      <c r="BM798" s="14">
        <v>73.603449999999995</v>
      </c>
      <c r="BN798" s="14">
        <v>72.517240000000001</v>
      </c>
      <c r="BO798" s="14">
        <v>76.672420000000002</v>
      </c>
      <c r="BP798" s="14">
        <v>81.482759999999999</v>
      </c>
      <c r="BQ798" s="14">
        <v>86.965519999999998</v>
      </c>
      <c r="BR798" s="14">
        <v>90.724140000000006</v>
      </c>
      <c r="BS798" s="14">
        <v>93.103449999999995</v>
      </c>
      <c r="BT798" s="14">
        <v>94.913799999999995</v>
      </c>
      <c r="BU798" s="14">
        <v>96.344830000000002</v>
      </c>
      <c r="BV798" s="14">
        <v>97.586200000000005</v>
      </c>
      <c r="BW798" s="14">
        <v>96.965519999999998</v>
      </c>
      <c r="BX798" s="14">
        <v>94.241380000000007</v>
      </c>
      <c r="BY798" s="14">
        <v>89.81035</v>
      </c>
      <c r="BZ798" s="14">
        <v>83.534480000000002</v>
      </c>
      <c r="CA798" s="14">
        <v>77.862070000000003</v>
      </c>
      <c r="CB798" s="14">
        <v>75.879310000000004</v>
      </c>
      <c r="CC798" s="14">
        <v>75.603449999999995</v>
      </c>
      <c r="CD798" s="14">
        <v>73.879310000000004</v>
      </c>
      <c r="CE798" s="14">
        <v>2290.1080000000002</v>
      </c>
      <c r="CF798" s="14">
        <v>1518.412</v>
      </c>
      <c r="CG798" s="14">
        <v>1674.0730000000001</v>
      </c>
      <c r="CH798" s="14">
        <v>1224.1659999999999</v>
      </c>
      <c r="CI798" s="14">
        <v>1394.222</v>
      </c>
      <c r="CJ798" s="14">
        <v>2873.09</v>
      </c>
      <c r="CK798" s="14">
        <v>4563.9229999999998</v>
      </c>
      <c r="CL798" s="14">
        <v>1868.0930000000001</v>
      </c>
      <c r="CM798" s="14">
        <v>788.02290000000005</v>
      </c>
      <c r="CN798" s="14">
        <v>874.03219999999999</v>
      </c>
      <c r="CO798" s="14">
        <v>920.87959999999998</v>
      </c>
      <c r="CP798" s="14">
        <v>935.60130000000004</v>
      </c>
      <c r="CQ798" s="14">
        <v>1053.4749999999999</v>
      </c>
      <c r="CR798" s="14">
        <v>1151.712</v>
      </c>
      <c r="CS798" s="14">
        <v>1191.088</v>
      </c>
      <c r="CT798" s="14">
        <v>1614.9380000000001</v>
      </c>
      <c r="CU798" s="14">
        <v>1821.049</v>
      </c>
      <c r="CV798" s="14">
        <v>2588.8130000000001</v>
      </c>
      <c r="CW798" s="14">
        <v>3211.665</v>
      </c>
      <c r="CX798" s="14">
        <v>2454.855</v>
      </c>
      <c r="CY798" s="14">
        <v>3253.0920000000001</v>
      </c>
      <c r="CZ798" s="14">
        <v>3682.2469999999998</v>
      </c>
      <c r="DA798" s="14">
        <v>1741.117</v>
      </c>
      <c r="DB798" s="14">
        <v>1476.5650000000001</v>
      </c>
      <c r="DC798" s="14">
        <v>1444.8910000000001</v>
      </c>
      <c r="DD798" s="14">
        <v>16</v>
      </c>
      <c r="DE798" s="14">
        <v>19</v>
      </c>
      <c r="DF798" s="27">
        <f t="shared" ca="1" si="13"/>
        <v>638.92500000000018</v>
      </c>
      <c r="DG798" s="14">
        <v>0</v>
      </c>
      <c r="DH798" s="14"/>
      <c r="DI798" s="14"/>
      <c r="DJ798" s="14"/>
      <c r="DK798" s="14"/>
      <c r="DL798" s="14"/>
      <c r="DM798" s="14"/>
      <c r="DN798" s="14"/>
      <c r="DO798" s="14"/>
      <c r="DP798" s="14"/>
      <c r="DQ798" s="14"/>
      <c r="DR798" s="14"/>
      <c r="DS798" s="14"/>
      <c r="DT798" s="14"/>
      <c r="DU798" s="14"/>
      <c r="DV798" s="14"/>
      <c r="DW798" s="14"/>
      <c r="DX798" s="14"/>
      <c r="DY798" s="14"/>
      <c r="DZ798" s="14"/>
      <c r="EA798" s="14"/>
    </row>
    <row r="799" spans="1:131" x14ac:dyDescent="0.25">
      <c r="A799" s="14" t="s">
        <v>64</v>
      </c>
      <c r="B799" s="14" t="s">
        <v>34</v>
      </c>
      <c r="C799" s="14" t="s">
        <v>63</v>
      </c>
      <c r="D799" s="14" t="s">
        <v>63</v>
      </c>
      <c r="E799" s="14" t="s">
        <v>63</v>
      </c>
      <c r="F799" s="14" t="s">
        <v>63</v>
      </c>
      <c r="G799" s="14" t="s">
        <v>192</v>
      </c>
      <c r="H799" s="1" t="s">
        <v>181</v>
      </c>
      <c r="I799" s="14">
        <v>1540.877</v>
      </c>
      <c r="J799" s="14">
        <v>1452.55</v>
      </c>
      <c r="K799" s="14">
        <v>1461.99</v>
      </c>
      <c r="L799" s="14">
        <v>1680.5540000000001</v>
      </c>
      <c r="M799" s="14">
        <v>1991.895</v>
      </c>
      <c r="N799" s="14">
        <v>2267.8310000000001</v>
      </c>
      <c r="O799" s="14">
        <v>2706.4180000000001</v>
      </c>
      <c r="P799" s="14">
        <v>2983.3510000000001</v>
      </c>
      <c r="Q799" s="14">
        <v>3262.1959999999999</v>
      </c>
      <c r="R799" s="14">
        <v>3553.4720000000002</v>
      </c>
      <c r="S799" s="14">
        <v>3773.42</v>
      </c>
      <c r="T799" s="14">
        <v>3970.027</v>
      </c>
      <c r="U799" s="14">
        <v>4151.9229999999998</v>
      </c>
      <c r="V799" s="14">
        <v>4322.3090000000002</v>
      </c>
      <c r="W799" s="14">
        <v>4440.7389999999996</v>
      </c>
      <c r="X799" s="14">
        <v>3823.18</v>
      </c>
      <c r="Y799" s="14">
        <v>3962.3130000000001</v>
      </c>
      <c r="Z799" s="14">
        <v>3966.8470000000002</v>
      </c>
      <c r="AA799" s="14">
        <v>3897.623</v>
      </c>
      <c r="AB799" s="14">
        <v>4364.7330000000002</v>
      </c>
      <c r="AC799" s="14">
        <v>4090.8009999999999</v>
      </c>
      <c r="AD799" s="14">
        <v>3380.6469999999999</v>
      </c>
      <c r="AE799" s="14">
        <v>2261.6480000000001</v>
      </c>
      <c r="AF799" s="14">
        <v>1774.8050000000001</v>
      </c>
      <c r="AG799" s="14">
        <v>3912.491</v>
      </c>
      <c r="AH799" s="14">
        <v>1596.77</v>
      </c>
      <c r="AI799" s="14">
        <v>1521.4259999999999</v>
      </c>
      <c r="AJ799" s="14">
        <v>1512.9190000000001</v>
      </c>
      <c r="AK799" s="14">
        <v>1671.9880000000001</v>
      </c>
      <c r="AL799" s="14">
        <v>2004.663</v>
      </c>
      <c r="AM799" s="14">
        <v>2270.4479999999999</v>
      </c>
      <c r="AN799" s="14">
        <v>2691.489</v>
      </c>
      <c r="AO799" s="14">
        <v>2920.2190000000001</v>
      </c>
      <c r="AP799" s="14">
        <v>3217.9490000000001</v>
      </c>
      <c r="AQ799" s="14">
        <v>3562.3809999999999</v>
      </c>
      <c r="AR799" s="14">
        <v>3785.165</v>
      </c>
      <c r="AS799" s="14">
        <v>3990.9459999999999</v>
      </c>
      <c r="AT799" s="14">
        <v>4147.2820000000002</v>
      </c>
      <c r="AU799" s="14">
        <v>4306.6930000000002</v>
      </c>
      <c r="AV799" s="14">
        <v>4408.0739999999996</v>
      </c>
      <c r="AW799" s="14">
        <v>4449.2740000000003</v>
      </c>
      <c r="AX799" s="14">
        <v>4453.3779999999997</v>
      </c>
      <c r="AY799" s="14">
        <v>4431.1030000000001</v>
      </c>
      <c r="AZ799" s="14">
        <v>4326.6239999999998</v>
      </c>
      <c r="BA799" s="14">
        <v>4308.9849999999997</v>
      </c>
      <c r="BB799" s="14">
        <v>4059.4409999999998</v>
      </c>
      <c r="BC799" s="14">
        <v>3354.58</v>
      </c>
      <c r="BD799" s="14">
        <v>2269.107</v>
      </c>
      <c r="BE799" s="14">
        <v>1792.018</v>
      </c>
      <c r="BF799" s="14">
        <v>4436.0630000000001</v>
      </c>
      <c r="BG799" s="14">
        <v>71.558250000000001</v>
      </c>
      <c r="BH799" s="14">
        <v>70.428089999999997</v>
      </c>
      <c r="BI799" s="14">
        <v>69.187520000000006</v>
      </c>
      <c r="BJ799" s="14">
        <v>68.602410000000006</v>
      </c>
      <c r="BK799" s="14">
        <v>67.894170000000003</v>
      </c>
      <c r="BL799" s="14">
        <v>67.211920000000006</v>
      </c>
      <c r="BM799" s="14">
        <v>67.506770000000003</v>
      </c>
      <c r="BN799" s="14">
        <v>70.87764</v>
      </c>
      <c r="BO799" s="14">
        <v>77.032910000000001</v>
      </c>
      <c r="BP799" s="14">
        <v>83.119919999999993</v>
      </c>
      <c r="BQ799" s="14">
        <v>87.743459999999999</v>
      </c>
      <c r="BR799" s="14">
        <v>90.655680000000004</v>
      </c>
      <c r="BS799" s="14">
        <v>93.377489999999995</v>
      </c>
      <c r="BT799" s="14">
        <v>95.669669999999996</v>
      </c>
      <c r="BU799" s="14">
        <v>97.388090000000005</v>
      </c>
      <c r="BV799" s="14">
        <v>98.665040000000005</v>
      </c>
      <c r="BW799" s="14">
        <v>99.205500000000001</v>
      </c>
      <c r="BX799" s="14">
        <v>98.945539999999994</v>
      </c>
      <c r="BY799" s="14">
        <v>96.629549999999995</v>
      </c>
      <c r="BZ799" s="14">
        <v>90.814390000000003</v>
      </c>
      <c r="CA799" s="14">
        <v>83.834010000000006</v>
      </c>
      <c r="CB799" s="14">
        <v>79.457440000000005</v>
      </c>
      <c r="CC799" s="14">
        <v>76.588009999999997</v>
      </c>
      <c r="CD799" s="14">
        <v>74.744900000000001</v>
      </c>
      <c r="CE799" s="14">
        <v>91.941569999999999</v>
      </c>
      <c r="CF799" s="14">
        <v>79.326189999999997</v>
      </c>
      <c r="CG799" s="14">
        <v>76.479399999999998</v>
      </c>
      <c r="CH799" s="14">
        <v>67.10539</v>
      </c>
      <c r="CI799" s="14">
        <v>61.073459999999997</v>
      </c>
      <c r="CJ799" s="14">
        <v>67.036879999999996</v>
      </c>
      <c r="CK799" s="14">
        <v>88.947730000000007</v>
      </c>
      <c r="CL799" s="14">
        <v>74.387749999999997</v>
      </c>
      <c r="CM799" s="14">
        <v>57.150440000000003</v>
      </c>
      <c r="CN799" s="14">
        <v>51.678100000000001</v>
      </c>
      <c r="CO799" s="14">
        <v>56.687159999999999</v>
      </c>
      <c r="CP799" s="14">
        <v>63.277299999999997</v>
      </c>
      <c r="CQ799" s="14">
        <v>70.771140000000003</v>
      </c>
      <c r="CR799" s="14">
        <v>75.121380000000002</v>
      </c>
      <c r="CS799" s="14">
        <v>74.214280000000002</v>
      </c>
      <c r="CT799" s="14">
        <v>96.99803</v>
      </c>
      <c r="CU799" s="14">
        <v>106.4061</v>
      </c>
      <c r="CV799" s="14">
        <v>128.1001</v>
      </c>
      <c r="CW799" s="14">
        <v>153.9264</v>
      </c>
      <c r="CX799" s="14">
        <v>135.221</v>
      </c>
      <c r="CY799" s="14">
        <v>141.6292</v>
      </c>
      <c r="CZ799" s="14">
        <v>150.33090000000001</v>
      </c>
      <c r="DA799" s="14">
        <v>124.94</v>
      </c>
      <c r="DB799" s="14">
        <v>122.0304</v>
      </c>
      <c r="DC799" s="14">
        <v>73.648529999999994</v>
      </c>
      <c r="DD799" s="14">
        <v>16</v>
      </c>
      <c r="DE799" s="14">
        <v>19</v>
      </c>
      <c r="DF799" s="27">
        <f t="shared" ca="1" si="13"/>
        <v>522.96649999999954</v>
      </c>
      <c r="DG799" s="14">
        <v>0</v>
      </c>
      <c r="DH799" s="14"/>
      <c r="DI799" s="14"/>
      <c r="DJ799" s="14"/>
      <c r="DK799" s="14"/>
      <c r="DL799" s="14"/>
      <c r="DM799" s="14"/>
      <c r="DN799" s="14"/>
      <c r="DO799" s="14"/>
      <c r="DP799" s="14"/>
      <c r="DQ799" s="14"/>
      <c r="DR799" s="14"/>
      <c r="DS799" s="14"/>
      <c r="DT799" s="14"/>
      <c r="DU799" s="14"/>
      <c r="DV799" s="14"/>
      <c r="DW799" s="14"/>
      <c r="DX799" s="14"/>
      <c r="DY799" s="14"/>
      <c r="DZ799" s="14"/>
      <c r="EA799" s="14"/>
    </row>
    <row r="800" spans="1:131" x14ac:dyDescent="0.25">
      <c r="A800" s="14" t="s">
        <v>64</v>
      </c>
      <c r="B800" s="14" t="s">
        <v>39</v>
      </c>
      <c r="C800" s="14" t="s">
        <v>63</v>
      </c>
      <c r="D800" s="14" t="s">
        <v>63</v>
      </c>
      <c r="E800" s="14" t="s">
        <v>63</v>
      </c>
      <c r="F800" s="14" t="s">
        <v>63</v>
      </c>
      <c r="G800" s="14" t="s">
        <v>191</v>
      </c>
      <c r="H800" s="1">
        <v>42167</v>
      </c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  <c r="BB800" s="14"/>
      <c r="BC800" s="14"/>
      <c r="BD800" s="14"/>
      <c r="BE800" s="14"/>
      <c r="BF800" s="14"/>
      <c r="BG800" s="14"/>
      <c r="BH800" s="14"/>
      <c r="BI800" s="14"/>
      <c r="BJ800" s="14"/>
      <c r="BK800" s="14"/>
      <c r="BL800" s="14"/>
      <c r="BM800" s="14"/>
      <c r="BN800" s="14"/>
      <c r="BO800" s="14"/>
      <c r="BP800" s="14"/>
      <c r="BQ800" s="14"/>
      <c r="BR800" s="14"/>
      <c r="BS800" s="14"/>
      <c r="BT800" s="14"/>
      <c r="BU800" s="14"/>
      <c r="BV800" s="14"/>
      <c r="BW800" s="14"/>
      <c r="BX800" s="14"/>
      <c r="BY800" s="14"/>
      <c r="BZ800" s="14"/>
      <c r="CA800" s="14"/>
      <c r="CB800" s="14"/>
      <c r="CC800" s="14"/>
      <c r="CD800" s="14"/>
      <c r="CE800" s="14"/>
      <c r="CF800" s="14"/>
      <c r="CG800" s="14"/>
      <c r="CH800" s="14"/>
      <c r="CI800" s="14"/>
      <c r="CJ800" s="14"/>
      <c r="CK800" s="14"/>
      <c r="CL800" s="14"/>
      <c r="CM800" s="14"/>
      <c r="CN800" s="14"/>
      <c r="CO800" s="14"/>
      <c r="CP800" s="14"/>
      <c r="CQ800" s="14"/>
      <c r="CR800" s="14"/>
      <c r="CS800" s="14"/>
      <c r="CT800" s="14"/>
      <c r="CU800" s="14"/>
      <c r="CV800" s="14"/>
      <c r="CW800" s="14"/>
      <c r="CX800" s="14"/>
      <c r="CY800" s="14"/>
      <c r="CZ800" s="14"/>
      <c r="DD800" s="14">
        <v>16</v>
      </c>
      <c r="DE800" s="14">
        <v>19</v>
      </c>
      <c r="DF800" s="27">
        <f t="shared" ca="1" si="13"/>
        <v>0</v>
      </c>
      <c r="DG800" s="14">
        <v>1</v>
      </c>
      <c r="DH800" s="14"/>
      <c r="DI800" s="14"/>
      <c r="DJ800" s="14"/>
      <c r="DK800" s="14"/>
      <c r="DL800" s="14"/>
      <c r="DM800" s="14"/>
      <c r="DN800" s="14"/>
      <c r="DO800" s="14"/>
      <c r="DP800" s="14"/>
      <c r="DQ800" s="14"/>
      <c r="DR800" s="14"/>
      <c r="DS800" s="14"/>
      <c r="DT800" s="14"/>
      <c r="DU800" s="14"/>
      <c r="DV800" s="14"/>
      <c r="DW800" s="14"/>
      <c r="DX800" s="14"/>
      <c r="DY800" s="14"/>
      <c r="DZ800" s="14"/>
      <c r="EA800" s="14"/>
    </row>
    <row r="801" spans="1:131" x14ac:dyDescent="0.25">
      <c r="A801" s="14" t="s">
        <v>64</v>
      </c>
      <c r="B801" s="14" t="s">
        <v>39</v>
      </c>
      <c r="C801" s="14" t="s">
        <v>63</v>
      </c>
      <c r="D801" s="14" t="s">
        <v>63</v>
      </c>
      <c r="E801" s="14" t="s">
        <v>63</v>
      </c>
      <c r="F801" s="14" t="s">
        <v>63</v>
      </c>
      <c r="G801" s="14" t="s">
        <v>191</v>
      </c>
      <c r="H801" s="1">
        <v>42180</v>
      </c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  <c r="BE801" s="14"/>
      <c r="BF801" s="14"/>
      <c r="BG801" s="14"/>
      <c r="BH801" s="14"/>
      <c r="BI801" s="14"/>
      <c r="BJ801" s="14"/>
      <c r="BK801" s="14"/>
      <c r="BL801" s="14"/>
      <c r="BM801" s="14"/>
      <c r="BN801" s="14"/>
      <c r="BO801" s="14"/>
      <c r="BP801" s="14"/>
      <c r="BQ801" s="14"/>
      <c r="BR801" s="14"/>
      <c r="BS801" s="14"/>
      <c r="BT801" s="14"/>
      <c r="BU801" s="14"/>
      <c r="BV801" s="14"/>
      <c r="BW801" s="14"/>
      <c r="BX801" s="14"/>
      <c r="BY801" s="14"/>
      <c r="BZ801" s="14"/>
      <c r="CA801" s="14"/>
      <c r="CB801" s="14"/>
      <c r="CC801" s="14"/>
      <c r="CD801" s="14"/>
      <c r="CE801" s="14"/>
      <c r="CF801" s="14"/>
      <c r="CG801" s="14"/>
      <c r="CH801" s="14"/>
      <c r="CI801" s="14"/>
      <c r="CJ801" s="14"/>
      <c r="CK801" s="14"/>
      <c r="CL801" s="14"/>
      <c r="CM801" s="14"/>
      <c r="CN801" s="14"/>
      <c r="CO801" s="14"/>
      <c r="CP801" s="14"/>
      <c r="CQ801" s="14"/>
      <c r="CR801" s="14"/>
      <c r="CS801" s="14"/>
      <c r="CT801" s="14"/>
      <c r="CU801" s="14"/>
      <c r="CV801" s="14"/>
      <c r="CW801" s="14"/>
      <c r="CX801" s="14"/>
      <c r="CY801" s="14"/>
      <c r="CZ801" s="14"/>
      <c r="DD801" s="14">
        <v>16</v>
      </c>
      <c r="DE801" s="14">
        <v>19</v>
      </c>
      <c r="DF801" s="27">
        <f t="shared" ca="1" si="13"/>
        <v>0</v>
      </c>
      <c r="DG801" s="14">
        <v>1</v>
      </c>
      <c r="DH801" s="14"/>
      <c r="DI801" s="14"/>
      <c r="DJ801" s="14"/>
      <c r="DK801" s="14"/>
      <c r="DL801" s="14"/>
      <c r="DM801" s="14"/>
      <c r="DN801" s="14"/>
      <c r="DO801" s="14"/>
      <c r="DP801" s="14"/>
      <c r="DQ801" s="14"/>
      <c r="DR801" s="14"/>
      <c r="DS801" s="14"/>
      <c r="DT801" s="14"/>
      <c r="DU801" s="14"/>
      <c r="DV801" s="14"/>
      <c r="DW801" s="14"/>
      <c r="DX801" s="14"/>
      <c r="DY801" s="14"/>
      <c r="DZ801" s="14"/>
      <c r="EA801" s="14"/>
    </row>
    <row r="802" spans="1:131" x14ac:dyDescent="0.25">
      <c r="A802" s="14" t="s">
        <v>64</v>
      </c>
      <c r="B802" s="14" t="s">
        <v>39</v>
      </c>
      <c r="C802" s="14" t="s">
        <v>63</v>
      </c>
      <c r="D802" s="14" t="s">
        <v>63</v>
      </c>
      <c r="E802" s="14" t="s">
        <v>63</v>
      </c>
      <c r="F802" s="14" t="s">
        <v>63</v>
      </c>
      <c r="G802" s="14" t="s">
        <v>191</v>
      </c>
      <c r="H802" s="1">
        <v>42181</v>
      </c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  <c r="BB802" s="14"/>
      <c r="BC802" s="14"/>
      <c r="BD802" s="14"/>
      <c r="BE802" s="14"/>
      <c r="BF802" s="14"/>
      <c r="BG802" s="14"/>
      <c r="BH802" s="14"/>
      <c r="BI802" s="14"/>
      <c r="BJ802" s="14"/>
      <c r="BK802" s="14"/>
      <c r="BL802" s="14"/>
      <c r="BM802" s="14"/>
      <c r="BN802" s="14"/>
      <c r="BO802" s="14"/>
      <c r="BP802" s="14"/>
      <c r="BQ802" s="14"/>
      <c r="BR802" s="14"/>
      <c r="BS802" s="14"/>
      <c r="BT802" s="14"/>
      <c r="BU802" s="14"/>
      <c r="BV802" s="14"/>
      <c r="BW802" s="14"/>
      <c r="BX802" s="14"/>
      <c r="BY802" s="14"/>
      <c r="BZ802" s="14"/>
      <c r="CA802" s="14"/>
      <c r="CB802" s="14"/>
      <c r="CC802" s="14"/>
      <c r="CD802" s="14"/>
      <c r="CE802" s="14"/>
      <c r="CF802" s="14"/>
      <c r="CG802" s="14"/>
      <c r="CH802" s="14"/>
      <c r="CI802" s="14"/>
      <c r="CJ802" s="14"/>
      <c r="CK802" s="14"/>
      <c r="CL802" s="14"/>
      <c r="CM802" s="14"/>
      <c r="CN802" s="14"/>
      <c r="CO802" s="14"/>
      <c r="CP802" s="14"/>
      <c r="CQ802" s="14"/>
      <c r="CR802" s="14"/>
      <c r="CS802" s="14"/>
      <c r="CT802" s="14"/>
      <c r="CU802" s="14"/>
      <c r="CV802" s="14"/>
      <c r="CW802" s="14"/>
      <c r="CX802" s="14"/>
      <c r="CY802" s="14"/>
      <c r="CZ802" s="14"/>
      <c r="DD802" s="14">
        <v>16</v>
      </c>
      <c r="DE802" s="14">
        <v>19</v>
      </c>
      <c r="DF802" s="27">
        <f t="shared" ca="1" si="13"/>
        <v>0</v>
      </c>
      <c r="DG802" s="14">
        <v>1</v>
      </c>
      <c r="DH802" s="14"/>
      <c r="DI802" s="14"/>
      <c r="DJ802" s="14"/>
      <c r="DK802" s="14"/>
      <c r="DL802" s="14"/>
      <c r="DM802" s="14"/>
      <c r="DN802" s="14"/>
      <c r="DO802" s="14"/>
      <c r="DP802" s="14"/>
      <c r="DQ802" s="14"/>
      <c r="DR802" s="14"/>
      <c r="DS802" s="14"/>
      <c r="DT802" s="14"/>
      <c r="DU802" s="14"/>
      <c r="DV802" s="14"/>
      <c r="DW802" s="14"/>
      <c r="DX802" s="14"/>
      <c r="DY802" s="14"/>
      <c r="DZ802" s="14"/>
      <c r="EA802" s="14"/>
    </row>
    <row r="803" spans="1:131" x14ac:dyDescent="0.25">
      <c r="A803" s="14" t="s">
        <v>64</v>
      </c>
      <c r="B803" s="14" t="s">
        <v>39</v>
      </c>
      <c r="C803" s="14" t="s">
        <v>63</v>
      </c>
      <c r="D803" s="14" t="s">
        <v>63</v>
      </c>
      <c r="E803" s="14" t="s">
        <v>63</v>
      </c>
      <c r="F803" s="14" t="s">
        <v>63</v>
      </c>
      <c r="G803" s="14" t="s">
        <v>191</v>
      </c>
      <c r="H803" s="1">
        <v>42185</v>
      </c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  <c r="BB803" s="14"/>
      <c r="BC803" s="14"/>
      <c r="BD803" s="14"/>
      <c r="BE803" s="14"/>
      <c r="BF803" s="14"/>
      <c r="BG803" s="14"/>
      <c r="BH803" s="14"/>
      <c r="BI803" s="14"/>
      <c r="BJ803" s="14"/>
      <c r="BK803" s="14"/>
      <c r="BL803" s="14"/>
      <c r="BM803" s="14"/>
      <c r="BN803" s="14"/>
      <c r="BO803" s="14"/>
      <c r="BP803" s="14"/>
      <c r="BQ803" s="14"/>
      <c r="BR803" s="14"/>
      <c r="BS803" s="14"/>
      <c r="BT803" s="14"/>
      <c r="BU803" s="14"/>
      <c r="BV803" s="14"/>
      <c r="BW803" s="14"/>
      <c r="BX803" s="14"/>
      <c r="BY803" s="14"/>
      <c r="BZ803" s="14"/>
      <c r="CA803" s="14"/>
      <c r="CB803" s="14"/>
      <c r="CC803" s="14"/>
      <c r="CD803" s="14"/>
      <c r="CE803" s="14"/>
      <c r="CF803" s="14"/>
      <c r="CG803" s="14"/>
      <c r="CH803" s="14"/>
      <c r="CI803" s="14"/>
      <c r="CJ803" s="14"/>
      <c r="CK803" s="14"/>
      <c r="CL803" s="14"/>
      <c r="CM803" s="14"/>
      <c r="CN803" s="14"/>
      <c r="CO803" s="14"/>
      <c r="CP803" s="14"/>
      <c r="CQ803" s="14"/>
      <c r="CR803" s="14"/>
      <c r="CS803" s="14"/>
      <c r="CT803" s="14"/>
      <c r="CU803" s="14"/>
      <c r="CV803" s="14"/>
      <c r="CW803" s="14"/>
      <c r="CX803" s="14"/>
      <c r="CY803" s="14"/>
      <c r="CZ803" s="14"/>
      <c r="DD803" s="14">
        <v>16</v>
      </c>
      <c r="DE803" s="14">
        <v>19</v>
      </c>
      <c r="DF803" s="27">
        <f t="shared" ca="1" si="13"/>
        <v>0</v>
      </c>
      <c r="DG803" s="14">
        <v>1</v>
      </c>
      <c r="DH803" s="14"/>
      <c r="DI803" s="14"/>
      <c r="DJ803" s="14"/>
      <c r="DK803" s="14"/>
      <c r="DL803" s="14"/>
      <c r="DM803" s="14"/>
      <c r="DN803" s="14"/>
      <c r="DO803" s="14"/>
      <c r="DP803" s="14"/>
      <c r="DQ803" s="14"/>
      <c r="DR803" s="14"/>
      <c r="DS803" s="14"/>
      <c r="DT803" s="14"/>
      <c r="DU803" s="14"/>
      <c r="DV803" s="14"/>
      <c r="DW803" s="14"/>
      <c r="DX803" s="14"/>
      <c r="DY803" s="14"/>
      <c r="DZ803" s="14"/>
      <c r="EA803" s="14"/>
    </row>
    <row r="804" spans="1:131" x14ac:dyDescent="0.25">
      <c r="A804" s="14" t="s">
        <v>64</v>
      </c>
      <c r="B804" s="14" t="s">
        <v>39</v>
      </c>
      <c r="C804" s="14" t="s">
        <v>63</v>
      </c>
      <c r="D804" s="14" t="s">
        <v>63</v>
      </c>
      <c r="E804" s="14" t="s">
        <v>63</v>
      </c>
      <c r="F804" s="14" t="s">
        <v>63</v>
      </c>
      <c r="G804" s="14" t="s">
        <v>191</v>
      </c>
      <c r="H804" s="1">
        <v>42186</v>
      </c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  <c r="BB804" s="14"/>
      <c r="BC804" s="14"/>
      <c r="BD804" s="14"/>
      <c r="BE804" s="14"/>
      <c r="BF804" s="14"/>
      <c r="BG804" s="14"/>
      <c r="BH804" s="14"/>
      <c r="BI804" s="14"/>
      <c r="BJ804" s="14"/>
      <c r="BK804" s="14"/>
      <c r="BL804" s="14"/>
      <c r="BM804" s="14"/>
      <c r="BN804" s="14"/>
      <c r="BO804" s="14"/>
      <c r="BP804" s="14"/>
      <c r="BQ804" s="14"/>
      <c r="BR804" s="14"/>
      <c r="BS804" s="14"/>
      <c r="BT804" s="14"/>
      <c r="BU804" s="14"/>
      <c r="BV804" s="14"/>
      <c r="BW804" s="14"/>
      <c r="BX804" s="14"/>
      <c r="BY804" s="14"/>
      <c r="BZ804" s="14"/>
      <c r="CA804" s="14"/>
      <c r="CB804" s="14"/>
      <c r="CC804" s="14"/>
      <c r="CD804" s="14"/>
      <c r="CE804" s="14"/>
      <c r="CF804" s="14"/>
      <c r="CG804" s="14"/>
      <c r="CH804" s="14"/>
      <c r="CI804" s="14"/>
      <c r="CJ804" s="14"/>
      <c r="CK804" s="14"/>
      <c r="CL804" s="14"/>
      <c r="CM804" s="14"/>
      <c r="CN804" s="14"/>
      <c r="CO804" s="14"/>
      <c r="CP804" s="14"/>
      <c r="CQ804" s="14"/>
      <c r="CR804" s="14"/>
      <c r="CS804" s="14"/>
      <c r="CT804" s="14"/>
      <c r="CU804" s="14"/>
      <c r="CV804" s="14"/>
      <c r="CW804" s="14"/>
      <c r="CX804" s="14"/>
      <c r="CY804" s="14"/>
      <c r="CZ804" s="14"/>
      <c r="DD804" s="14">
        <v>16</v>
      </c>
      <c r="DE804" s="14">
        <v>19</v>
      </c>
      <c r="DF804" s="27">
        <f t="shared" ca="1" si="13"/>
        <v>0</v>
      </c>
      <c r="DG804" s="14">
        <v>1</v>
      </c>
      <c r="DH804" s="14"/>
      <c r="DI804" s="14"/>
      <c r="DJ804" s="14"/>
      <c r="DK804" s="14"/>
      <c r="DL804" s="14"/>
      <c r="DM804" s="14"/>
      <c r="DN804" s="14"/>
      <c r="DO804" s="14"/>
      <c r="DP804" s="14"/>
      <c r="DQ804" s="14"/>
      <c r="DR804" s="14"/>
      <c r="DS804" s="14"/>
      <c r="DT804" s="14"/>
      <c r="DU804" s="14"/>
      <c r="DV804" s="14"/>
      <c r="DW804" s="14"/>
      <c r="DX804" s="14"/>
      <c r="DY804" s="14"/>
      <c r="DZ804" s="14"/>
      <c r="EA804" s="14"/>
    </row>
    <row r="805" spans="1:131" x14ac:dyDescent="0.25">
      <c r="A805" s="14" t="s">
        <v>64</v>
      </c>
      <c r="B805" s="14" t="s">
        <v>39</v>
      </c>
      <c r="C805" s="14" t="s">
        <v>63</v>
      </c>
      <c r="D805" s="14" t="s">
        <v>63</v>
      </c>
      <c r="E805" s="14" t="s">
        <v>63</v>
      </c>
      <c r="F805" s="14" t="s">
        <v>63</v>
      </c>
      <c r="G805" s="14" t="s">
        <v>191</v>
      </c>
      <c r="H805" s="1">
        <v>42213</v>
      </c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  <c r="BB805" s="14"/>
      <c r="BC805" s="14"/>
      <c r="BD805" s="14"/>
      <c r="BE805" s="14"/>
      <c r="BF805" s="14"/>
      <c r="BG805" s="14"/>
      <c r="BH805" s="14"/>
      <c r="BI805" s="14"/>
      <c r="BJ805" s="14"/>
      <c r="BK805" s="14"/>
      <c r="BL805" s="14"/>
      <c r="BM805" s="14"/>
      <c r="BN805" s="14"/>
      <c r="BO805" s="14"/>
      <c r="BP805" s="14"/>
      <c r="BQ805" s="14"/>
      <c r="BR805" s="14"/>
      <c r="BS805" s="14"/>
      <c r="BT805" s="14"/>
      <c r="BU805" s="14"/>
      <c r="BV805" s="14"/>
      <c r="BW805" s="14"/>
      <c r="BX805" s="14"/>
      <c r="BY805" s="14"/>
      <c r="BZ805" s="14"/>
      <c r="CA805" s="14"/>
      <c r="CB805" s="14"/>
      <c r="CC805" s="14"/>
      <c r="CD805" s="14"/>
      <c r="CE805" s="14"/>
      <c r="CF805" s="14"/>
      <c r="CG805" s="14"/>
      <c r="CH805" s="14"/>
      <c r="CI805" s="14"/>
      <c r="CJ805" s="14"/>
      <c r="CK805" s="14"/>
      <c r="CL805" s="14"/>
      <c r="CM805" s="14"/>
      <c r="CN805" s="14"/>
      <c r="CO805" s="14"/>
      <c r="CP805" s="14"/>
      <c r="CQ805" s="14"/>
      <c r="CR805" s="14"/>
      <c r="CS805" s="14"/>
      <c r="CT805" s="14"/>
      <c r="CU805" s="14"/>
      <c r="CV805" s="14"/>
      <c r="CW805" s="14"/>
      <c r="CX805" s="14"/>
      <c r="CY805" s="14"/>
      <c r="CZ805" s="14"/>
      <c r="DD805" s="14">
        <v>16</v>
      </c>
      <c r="DE805" s="14">
        <v>19</v>
      </c>
      <c r="DF805" s="27">
        <f t="shared" ca="1" si="13"/>
        <v>0</v>
      </c>
      <c r="DG805" s="14">
        <v>1</v>
      </c>
      <c r="DH805" s="14"/>
      <c r="DI805" s="14"/>
      <c r="DJ805" s="14"/>
      <c r="DK805" s="14"/>
      <c r="DL805" s="14"/>
      <c r="DM805" s="14"/>
      <c r="DN805" s="14"/>
      <c r="DO805" s="14"/>
      <c r="DP805" s="14"/>
      <c r="DQ805" s="14"/>
      <c r="DR805" s="14"/>
      <c r="DS805" s="14"/>
      <c r="DT805" s="14"/>
      <c r="DU805" s="14"/>
      <c r="DV805" s="14"/>
      <c r="DW805" s="14"/>
      <c r="DX805" s="14"/>
      <c r="DY805" s="14"/>
      <c r="DZ805" s="14"/>
      <c r="EA805" s="14"/>
    </row>
    <row r="806" spans="1:131" x14ac:dyDescent="0.25">
      <c r="A806" s="14" t="s">
        <v>64</v>
      </c>
      <c r="B806" s="14" t="s">
        <v>39</v>
      </c>
      <c r="C806" s="14" t="s">
        <v>63</v>
      </c>
      <c r="D806" s="14" t="s">
        <v>63</v>
      </c>
      <c r="E806" s="14" t="s">
        <v>63</v>
      </c>
      <c r="F806" s="14" t="s">
        <v>63</v>
      </c>
      <c r="G806" s="14" t="s">
        <v>191</v>
      </c>
      <c r="H806" s="1">
        <v>42214</v>
      </c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  <c r="BB806" s="14"/>
      <c r="BC806" s="14"/>
      <c r="BD806" s="14"/>
      <c r="BE806" s="14"/>
      <c r="BF806" s="14"/>
      <c r="BG806" s="14"/>
      <c r="BH806" s="14"/>
      <c r="BI806" s="14"/>
      <c r="BJ806" s="14"/>
      <c r="BK806" s="14"/>
      <c r="BL806" s="14"/>
      <c r="BM806" s="14"/>
      <c r="BN806" s="14"/>
      <c r="BO806" s="14"/>
      <c r="BP806" s="14"/>
      <c r="BQ806" s="14"/>
      <c r="BR806" s="14"/>
      <c r="BS806" s="14"/>
      <c r="BT806" s="14"/>
      <c r="BU806" s="14"/>
      <c r="BV806" s="14"/>
      <c r="BW806" s="14"/>
      <c r="BX806" s="14"/>
      <c r="BY806" s="14"/>
      <c r="BZ806" s="14"/>
      <c r="CA806" s="14"/>
      <c r="CB806" s="14"/>
      <c r="CC806" s="14"/>
      <c r="CD806" s="14"/>
      <c r="CE806" s="14"/>
      <c r="CF806" s="14"/>
      <c r="CG806" s="14"/>
      <c r="CH806" s="14"/>
      <c r="CI806" s="14"/>
      <c r="CJ806" s="14"/>
      <c r="CK806" s="14"/>
      <c r="CL806" s="14"/>
      <c r="CM806" s="14"/>
      <c r="CN806" s="14"/>
      <c r="CO806" s="14"/>
      <c r="CP806" s="14"/>
      <c r="CQ806" s="14"/>
      <c r="CR806" s="14"/>
      <c r="CS806" s="14"/>
      <c r="CT806" s="14"/>
      <c r="CU806" s="14"/>
      <c r="CV806" s="14"/>
      <c r="CW806" s="14"/>
      <c r="CX806" s="14"/>
      <c r="CY806" s="14"/>
      <c r="CZ806" s="14"/>
      <c r="DD806" s="14">
        <v>16</v>
      </c>
      <c r="DE806" s="14">
        <v>19</v>
      </c>
      <c r="DF806" s="27">
        <f t="shared" ca="1" si="13"/>
        <v>0</v>
      </c>
      <c r="DG806" s="14">
        <v>1</v>
      </c>
      <c r="DH806" s="14"/>
      <c r="DI806" s="14"/>
      <c r="DJ806" s="14"/>
      <c r="DK806" s="14"/>
      <c r="DL806" s="14"/>
      <c r="DM806" s="14"/>
      <c r="DN806" s="14"/>
      <c r="DO806" s="14"/>
      <c r="DP806" s="14"/>
      <c r="DQ806" s="14"/>
      <c r="DR806" s="14"/>
      <c r="DS806" s="14"/>
      <c r="DT806" s="14"/>
      <c r="DU806" s="14"/>
      <c r="DV806" s="14"/>
      <c r="DW806" s="14"/>
      <c r="DX806" s="14"/>
      <c r="DY806" s="14"/>
      <c r="DZ806" s="14"/>
      <c r="EA806" s="14"/>
    </row>
    <row r="807" spans="1:131" x14ac:dyDescent="0.25">
      <c r="A807" s="14" t="s">
        <v>64</v>
      </c>
      <c r="B807" s="14" t="s">
        <v>39</v>
      </c>
      <c r="C807" s="14" t="s">
        <v>63</v>
      </c>
      <c r="D807" s="14" t="s">
        <v>63</v>
      </c>
      <c r="E807" s="14" t="s">
        <v>63</v>
      </c>
      <c r="F807" s="14" t="s">
        <v>63</v>
      </c>
      <c r="G807" s="14" t="s">
        <v>191</v>
      </c>
      <c r="H807" s="1">
        <v>42215</v>
      </c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  <c r="BB807" s="14"/>
      <c r="BC807" s="14"/>
      <c r="BD807" s="14"/>
      <c r="BE807" s="14"/>
      <c r="BF807" s="14"/>
      <c r="BG807" s="14"/>
      <c r="BH807" s="14"/>
      <c r="BI807" s="14"/>
      <c r="BJ807" s="14"/>
      <c r="BK807" s="14"/>
      <c r="BL807" s="14"/>
      <c r="BM807" s="14"/>
      <c r="BN807" s="14"/>
      <c r="BO807" s="14"/>
      <c r="BP807" s="14"/>
      <c r="BQ807" s="14"/>
      <c r="BR807" s="14"/>
      <c r="BS807" s="14"/>
      <c r="BT807" s="14"/>
      <c r="BU807" s="14"/>
      <c r="BV807" s="14"/>
      <c r="BW807" s="14"/>
      <c r="BX807" s="14"/>
      <c r="BY807" s="14"/>
      <c r="BZ807" s="14"/>
      <c r="CA807" s="14"/>
      <c r="CB807" s="14"/>
      <c r="CC807" s="14"/>
      <c r="CD807" s="14"/>
      <c r="CE807" s="14"/>
      <c r="CF807" s="14"/>
      <c r="CG807" s="14"/>
      <c r="CH807" s="14"/>
      <c r="CI807" s="14"/>
      <c r="CJ807" s="14"/>
      <c r="CK807" s="14"/>
      <c r="CL807" s="14"/>
      <c r="CM807" s="14"/>
      <c r="CN807" s="14"/>
      <c r="CO807" s="14"/>
      <c r="CP807" s="14"/>
      <c r="CQ807" s="14"/>
      <c r="CR807" s="14"/>
      <c r="CS807" s="14"/>
      <c r="CT807" s="14"/>
      <c r="CU807" s="14"/>
      <c r="CV807" s="14"/>
      <c r="CW807" s="14"/>
      <c r="CX807" s="14"/>
      <c r="CY807" s="14"/>
      <c r="CZ807" s="14"/>
      <c r="DD807" s="14">
        <v>16</v>
      </c>
      <c r="DE807" s="14">
        <v>19</v>
      </c>
      <c r="DF807" s="27">
        <f t="shared" ca="1" si="13"/>
        <v>0</v>
      </c>
      <c r="DG807" s="14">
        <v>1</v>
      </c>
      <c r="DH807" s="14"/>
      <c r="DI807" s="14"/>
      <c r="DJ807" s="14"/>
      <c r="DK807" s="14"/>
      <c r="DL807" s="14"/>
      <c r="DM807" s="14"/>
      <c r="DN807" s="14"/>
      <c r="DO807" s="14"/>
      <c r="DP807" s="14"/>
      <c r="DQ807" s="14"/>
      <c r="DR807" s="14"/>
      <c r="DS807" s="14"/>
      <c r="DT807" s="14"/>
      <c r="DU807" s="14"/>
      <c r="DV807" s="14"/>
      <c r="DW807" s="14"/>
      <c r="DX807" s="14"/>
      <c r="DY807" s="14"/>
      <c r="DZ807" s="14"/>
      <c r="EA807" s="14"/>
    </row>
    <row r="808" spans="1:131" x14ac:dyDescent="0.25">
      <c r="A808" s="14" t="s">
        <v>64</v>
      </c>
      <c r="B808" s="14" t="s">
        <v>39</v>
      </c>
      <c r="C808" s="14" t="s">
        <v>63</v>
      </c>
      <c r="D808" s="14" t="s">
        <v>63</v>
      </c>
      <c r="E808" s="14" t="s">
        <v>63</v>
      </c>
      <c r="F808" s="14" t="s">
        <v>63</v>
      </c>
      <c r="G808" s="14" t="s">
        <v>191</v>
      </c>
      <c r="H808" s="1">
        <v>42233</v>
      </c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  <c r="BB808" s="14"/>
      <c r="BC808" s="14"/>
      <c r="BD808" s="14"/>
      <c r="BE808" s="14"/>
      <c r="BF808" s="14"/>
      <c r="BG808" s="14"/>
      <c r="BH808" s="14"/>
      <c r="BI808" s="14"/>
      <c r="BJ808" s="14"/>
      <c r="BK808" s="14"/>
      <c r="BL808" s="14"/>
      <c r="BM808" s="14"/>
      <c r="BN808" s="14"/>
      <c r="BO808" s="14"/>
      <c r="BP808" s="14"/>
      <c r="BQ808" s="14"/>
      <c r="BR808" s="14"/>
      <c r="BS808" s="14"/>
      <c r="BT808" s="14"/>
      <c r="BU808" s="14"/>
      <c r="BV808" s="14"/>
      <c r="BW808" s="14"/>
      <c r="BX808" s="14"/>
      <c r="BY808" s="14"/>
      <c r="BZ808" s="14"/>
      <c r="CA808" s="14"/>
      <c r="CB808" s="14"/>
      <c r="CC808" s="14"/>
      <c r="CD808" s="14"/>
      <c r="CE808" s="14"/>
      <c r="CF808" s="14"/>
      <c r="CG808" s="14"/>
      <c r="CH808" s="14"/>
      <c r="CI808" s="14"/>
      <c r="CJ808" s="14"/>
      <c r="CK808" s="14"/>
      <c r="CL808" s="14"/>
      <c r="CM808" s="14"/>
      <c r="CN808" s="14"/>
      <c r="CO808" s="14"/>
      <c r="CP808" s="14"/>
      <c r="CQ808" s="14"/>
      <c r="CR808" s="14"/>
      <c r="CS808" s="14"/>
      <c r="CT808" s="14"/>
      <c r="CU808" s="14"/>
      <c r="CV808" s="14"/>
      <c r="CW808" s="14"/>
      <c r="CX808" s="14"/>
      <c r="CY808" s="14"/>
      <c r="CZ808" s="14"/>
      <c r="DD808" s="14">
        <v>16</v>
      </c>
      <c r="DE808" s="14">
        <v>19</v>
      </c>
      <c r="DF808" s="27">
        <f t="shared" ca="1" si="13"/>
        <v>0</v>
      </c>
      <c r="DG808" s="14">
        <v>1</v>
      </c>
      <c r="DH808" s="14"/>
      <c r="DI808" s="14"/>
      <c r="DJ808" s="14"/>
      <c r="DK808" s="14"/>
      <c r="DL808" s="14"/>
      <c r="DM808" s="14"/>
      <c r="DN808" s="14"/>
      <c r="DO808" s="14"/>
      <c r="DP808" s="14"/>
      <c r="DQ808" s="14"/>
      <c r="DR808" s="14"/>
      <c r="DS808" s="14"/>
      <c r="DT808" s="14"/>
      <c r="DU808" s="14"/>
      <c r="DV808" s="14"/>
      <c r="DW808" s="14"/>
      <c r="DX808" s="14"/>
      <c r="DY808" s="14"/>
      <c r="DZ808" s="14"/>
      <c r="EA808" s="14"/>
    </row>
    <row r="809" spans="1:131" x14ac:dyDescent="0.25">
      <c r="A809" s="14" t="s">
        <v>64</v>
      </c>
      <c r="B809" s="14" t="s">
        <v>39</v>
      </c>
      <c r="C809" s="14" t="s">
        <v>63</v>
      </c>
      <c r="D809" s="14" t="s">
        <v>63</v>
      </c>
      <c r="E809" s="14" t="s">
        <v>63</v>
      </c>
      <c r="F809" s="14" t="s">
        <v>63</v>
      </c>
      <c r="G809" s="14" t="s">
        <v>191</v>
      </c>
      <c r="H809" s="1">
        <v>42234</v>
      </c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  <c r="BB809" s="14"/>
      <c r="BC809" s="14"/>
      <c r="BD809" s="14"/>
      <c r="BE809" s="14"/>
      <c r="BF809" s="14"/>
      <c r="BG809" s="14"/>
      <c r="BH809" s="14"/>
      <c r="BI809" s="14"/>
      <c r="BJ809" s="14"/>
      <c r="BK809" s="14"/>
      <c r="BL809" s="14"/>
      <c r="BM809" s="14"/>
      <c r="BN809" s="14"/>
      <c r="BO809" s="14"/>
      <c r="BP809" s="14"/>
      <c r="BQ809" s="14"/>
      <c r="BR809" s="14"/>
      <c r="BS809" s="14"/>
      <c r="BT809" s="14"/>
      <c r="BU809" s="14"/>
      <c r="BV809" s="14"/>
      <c r="BW809" s="14"/>
      <c r="BX809" s="14"/>
      <c r="BY809" s="14"/>
      <c r="BZ809" s="14"/>
      <c r="CA809" s="14"/>
      <c r="CB809" s="14"/>
      <c r="CC809" s="14"/>
      <c r="CD809" s="14"/>
      <c r="CE809" s="14"/>
      <c r="CF809" s="14"/>
      <c r="CG809" s="14"/>
      <c r="CH809" s="14"/>
      <c r="CI809" s="14"/>
      <c r="CJ809" s="14"/>
      <c r="CK809" s="14"/>
      <c r="CL809" s="14"/>
      <c r="CM809" s="14"/>
      <c r="CN809" s="14"/>
      <c r="CO809" s="14"/>
      <c r="CP809" s="14"/>
      <c r="CQ809" s="14"/>
      <c r="CR809" s="14"/>
      <c r="CS809" s="14"/>
      <c r="CT809" s="14"/>
      <c r="CU809" s="14"/>
      <c r="CV809" s="14"/>
      <c r="CW809" s="14"/>
      <c r="CX809" s="14"/>
      <c r="CY809" s="14"/>
      <c r="CZ809" s="14"/>
      <c r="DD809" s="14">
        <v>16</v>
      </c>
      <c r="DE809" s="14">
        <v>19</v>
      </c>
      <c r="DF809" s="27">
        <f t="shared" ca="1" si="13"/>
        <v>0</v>
      </c>
      <c r="DG809" s="14">
        <v>1</v>
      </c>
      <c r="DH809" s="14"/>
      <c r="DI809" s="14"/>
      <c r="DJ809" s="14"/>
      <c r="DK809" s="14"/>
      <c r="DL809" s="14"/>
      <c r="DM809" s="14"/>
      <c r="DN809" s="14"/>
      <c r="DO809" s="14"/>
      <c r="DP809" s="14"/>
      <c r="DQ809" s="14"/>
      <c r="DR809" s="14"/>
      <c r="DS809" s="14"/>
      <c r="DT809" s="14"/>
      <c r="DU809" s="14"/>
      <c r="DV809" s="14"/>
      <c r="DW809" s="14"/>
      <c r="DX809" s="14"/>
      <c r="DY809" s="14"/>
      <c r="DZ809" s="14"/>
      <c r="EA809" s="14"/>
    </row>
    <row r="810" spans="1:131" x14ac:dyDescent="0.25">
      <c r="A810" s="14" t="s">
        <v>64</v>
      </c>
      <c r="B810" s="14" t="s">
        <v>39</v>
      </c>
      <c r="C810" s="14" t="s">
        <v>63</v>
      </c>
      <c r="D810" s="14" t="s">
        <v>63</v>
      </c>
      <c r="E810" s="14" t="s">
        <v>63</v>
      </c>
      <c r="F810" s="14" t="s">
        <v>63</v>
      </c>
      <c r="G810" s="14" t="s">
        <v>191</v>
      </c>
      <c r="H810" s="1">
        <v>42242</v>
      </c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  <c r="BB810" s="14"/>
      <c r="BC810" s="14"/>
      <c r="BD810" s="14"/>
      <c r="BE810" s="14"/>
      <c r="BF810" s="14"/>
      <c r="BG810" s="14"/>
      <c r="BH810" s="14"/>
      <c r="BI810" s="14"/>
      <c r="BJ810" s="14"/>
      <c r="BK810" s="14"/>
      <c r="BL810" s="14"/>
      <c r="BM810" s="14"/>
      <c r="BN810" s="14"/>
      <c r="BO810" s="14"/>
      <c r="BP810" s="14"/>
      <c r="BQ810" s="14"/>
      <c r="BR810" s="14"/>
      <c r="BS810" s="14"/>
      <c r="BT810" s="14"/>
      <c r="BU810" s="14"/>
      <c r="BV810" s="14"/>
      <c r="BW810" s="14"/>
      <c r="BX810" s="14"/>
      <c r="BY810" s="14"/>
      <c r="BZ810" s="14"/>
      <c r="CA810" s="14"/>
      <c r="CB810" s="14"/>
      <c r="CC810" s="14"/>
      <c r="CD810" s="14"/>
      <c r="CE810" s="14"/>
      <c r="CF810" s="14"/>
      <c r="CG810" s="14"/>
      <c r="CH810" s="14"/>
      <c r="CI810" s="14"/>
      <c r="CJ810" s="14"/>
      <c r="CK810" s="14"/>
      <c r="CL810" s="14"/>
      <c r="CM810" s="14"/>
      <c r="CN810" s="14"/>
      <c r="CO810" s="14"/>
      <c r="CP810" s="14"/>
      <c r="CQ810" s="14"/>
      <c r="CR810" s="14"/>
      <c r="CS810" s="14"/>
      <c r="CT810" s="14"/>
      <c r="CU810" s="14"/>
      <c r="CV810" s="14"/>
      <c r="CW810" s="14"/>
      <c r="CX810" s="14"/>
      <c r="CY810" s="14"/>
      <c r="CZ810" s="14"/>
      <c r="DD810" s="14">
        <v>16</v>
      </c>
      <c r="DE810" s="14">
        <v>19</v>
      </c>
      <c r="DF810" s="27">
        <f t="shared" ca="1" si="13"/>
        <v>0</v>
      </c>
      <c r="DG810" s="14">
        <v>1</v>
      </c>
      <c r="DH810" s="14"/>
      <c r="DI810" s="14"/>
      <c r="DJ810" s="14"/>
      <c r="DK810" s="14"/>
      <c r="DL810" s="14"/>
      <c r="DM810" s="14"/>
      <c r="DN810" s="14"/>
      <c r="DO810" s="14"/>
      <c r="DP810" s="14"/>
      <c r="DQ810" s="14"/>
      <c r="DR810" s="14"/>
      <c r="DS810" s="14"/>
      <c r="DT810" s="14"/>
      <c r="DU810" s="14"/>
      <c r="DV810" s="14"/>
      <c r="DW810" s="14"/>
      <c r="DX810" s="14"/>
      <c r="DY810" s="14"/>
      <c r="DZ810" s="14"/>
      <c r="EA810" s="14"/>
    </row>
    <row r="811" spans="1:131" x14ac:dyDescent="0.25">
      <c r="A811" s="14" t="s">
        <v>64</v>
      </c>
      <c r="B811" s="14" t="s">
        <v>39</v>
      </c>
      <c r="C811" s="14" t="s">
        <v>63</v>
      </c>
      <c r="D811" s="14" t="s">
        <v>63</v>
      </c>
      <c r="E811" s="14" t="s">
        <v>63</v>
      </c>
      <c r="F811" s="14" t="s">
        <v>63</v>
      </c>
      <c r="G811" s="14" t="s">
        <v>191</v>
      </c>
      <c r="H811" s="1">
        <v>42243</v>
      </c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  <c r="BB811" s="14"/>
      <c r="BC811" s="14"/>
      <c r="BD811" s="14"/>
      <c r="BE811" s="14"/>
      <c r="BF811" s="14"/>
      <c r="BG811" s="14"/>
      <c r="BH811" s="14"/>
      <c r="BI811" s="14"/>
      <c r="BJ811" s="14"/>
      <c r="BK811" s="14"/>
      <c r="BL811" s="14"/>
      <c r="BM811" s="14"/>
      <c r="BN811" s="14"/>
      <c r="BO811" s="14"/>
      <c r="BP811" s="14"/>
      <c r="BQ811" s="14"/>
      <c r="BR811" s="14"/>
      <c r="BS811" s="14"/>
      <c r="BT811" s="14"/>
      <c r="BU811" s="14"/>
      <c r="BV811" s="14"/>
      <c r="BW811" s="14"/>
      <c r="BX811" s="14"/>
      <c r="BY811" s="14"/>
      <c r="BZ811" s="14"/>
      <c r="CA811" s="14"/>
      <c r="CB811" s="14"/>
      <c r="CC811" s="14"/>
      <c r="CD811" s="14"/>
      <c r="CE811" s="14"/>
      <c r="CF811" s="14"/>
      <c r="CG811" s="14"/>
      <c r="CH811" s="14"/>
      <c r="CI811" s="14"/>
      <c r="CJ811" s="14"/>
      <c r="CK811" s="14"/>
      <c r="CL811" s="14"/>
      <c r="CM811" s="14"/>
      <c r="CN811" s="14"/>
      <c r="CO811" s="14"/>
      <c r="CP811" s="14"/>
      <c r="CQ811" s="14"/>
      <c r="CR811" s="14"/>
      <c r="CS811" s="14"/>
      <c r="CT811" s="14"/>
      <c r="CU811" s="14"/>
      <c r="CV811" s="14"/>
      <c r="CW811" s="14"/>
      <c r="CX811" s="14"/>
      <c r="CY811" s="14"/>
      <c r="CZ811" s="14"/>
      <c r="DD811" s="14">
        <v>16</v>
      </c>
      <c r="DE811" s="14">
        <v>19</v>
      </c>
      <c r="DF811" s="27">
        <f t="shared" ca="1" si="13"/>
        <v>0</v>
      </c>
      <c r="DG811" s="14">
        <v>1</v>
      </c>
      <c r="DH811" s="14"/>
      <c r="DI811" s="14"/>
      <c r="DJ811" s="14"/>
      <c r="DK811" s="14"/>
      <c r="DL811" s="14"/>
      <c r="DM811" s="14"/>
      <c r="DN811" s="14"/>
      <c r="DO811" s="14"/>
      <c r="DP811" s="14"/>
      <c r="DQ811" s="14"/>
      <c r="DR811" s="14"/>
      <c r="DS811" s="14"/>
      <c r="DT811" s="14"/>
      <c r="DU811" s="14"/>
      <c r="DV811" s="14"/>
      <c r="DW811" s="14"/>
      <c r="DX811" s="14"/>
      <c r="DY811" s="14"/>
      <c r="DZ811" s="14"/>
      <c r="EA811" s="14"/>
    </row>
    <row r="812" spans="1:131" x14ac:dyDescent="0.25">
      <c r="A812" s="14" t="s">
        <v>64</v>
      </c>
      <c r="B812" s="14" t="s">
        <v>39</v>
      </c>
      <c r="C812" s="14" t="s">
        <v>63</v>
      </c>
      <c r="D812" s="14" t="s">
        <v>63</v>
      </c>
      <c r="E812" s="14" t="s">
        <v>63</v>
      </c>
      <c r="F812" s="14" t="s">
        <v>63</v>
      </c>
      <c r="G812" s="14" t="s">
        <v>191</v>
      </c>
      <c r="H812" s="1">
        <v>42256</v>
      </c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  <c r="BB812" s="14"/>
      <c r="BC812" s="14"/>
      <c r="BD812" s="14"/>
      <c r="BE812" s="14"/>
      <c r="BF812" s="14"/>
      <c r="BG812" s="14"/>
      <c r="BH812" s="14"/>
      <c r="BI812" s="14"/>
      <c r="BJ812" s="14"/>
      <c r="BK812" s="14"/>
      <c r="BL812" s="14"/>
      <c r="BM812" s="14"/>
      <c r="BN812" s="14"/>
      <c r="BO812" s="14"/>
      <c r="BP812" s="14"/>
      <c r="BQ812" s="14"/>
      <c r="BR812" s="14"/>
      <c r="BS812" s="14"/>
      <c r="BT812" s="14"/>
      <c r="BU812" s="14"/>
      <c r="BV812" s="14"/>
      <c r="BW812" s="14"/>
      <c r="BX812" s="14"/>
      <c r="BY812" s="14"/>
      <c r="BZ812" s="14"/>
      <c r="CA812" s="14"/>
      <c r="CB812" s="14"/>
      <c r="CC812" s="14"/>
      <c r="CD812" s="14"/>
      <c r="CE812" s="14"/>
      <c r="CF812" s="14"/>
      <c r="CG812" s="14"/>
      <c r="CH812" s="14"/>
      <c r="CI812" s="14"/>
      <c r="CJ812" s="14"/>
      <c r="CK812" s="14"/>
      <c r="CL812" s="14"/>
      <c r="CM812" s="14"/>
      <c r="CN812" s="14"/>
      <c r="CO812" s="14"/>
      <c r="CP812" s="14"/>
      <c r="CQ812" s="14"/>
      <c r="CR812" s="14"/>
      <c r="CS812" s="14"/>
      <c r="CT812" s="14"/>
      <c r="CU812" s="14"/>
      <c r="CV812" s="14"/>
      <c r="CW812" s="14"/>
      <c r="CX812" s="14"/>
      <c r="CY812" s="14"/>
      <c r="CZ812" s="14"/>
      <c r="DD812" s="14">
        <v>16</v>
      </c>
      <c r="DE812" s="14">
        <v>19</v>
      </c>
      <c r="DF812" s="27">
        <f t="shared" ca="1" si="13"/>
        <v>0</v>
      </c>
      <c r="DG812" s="14">
        <v>1</v>
      </c>
      <c r="DH812" s="14"/>
      <c r="DI812" s="14"/>
      <c r="DJ812" s="14"/>
      <c r="DK812" s="14"/>
      <c r="DL812" s="14"/>
      <c r="DM812" s="14"/>
      <c r="DN812" s="14"/>
      <c r="DO812" s="14"/>
      <c r="DP812" s="14"/>
      <c r="DQ812" s="14"/>
      <c r="DR812" s="14"/>
      <c r="DS812" s="14"/>
      <c r="DT812" s="14"/>
      <c r="DU812" s="14"/>
      <c r="DV812" s="14"/>
      <c r="DW812" s="14"/>
      <c r="DX812" s="14"/>
      <c r="DY812" s="14"/>
      <c r="DZ812" s="14"/>
      <c r="EA812" s="14"/>
    </row>
    <row r="813" spans="1:131" x14ac:dyDescent="0.25">
      <c r="A813" s="14" t="s">
        <v>64</v>
      </c>
      <c r="B813" s="14" t="s">
        <v>39</v>
      </c>
      <c r="C813" s="14" t="s">
        <v>63</v>
      </c>
      <c r="D813" s="14" t="s">
        <v>63</v>
      </c>
      <c r="E813" s="14" t="s">
        <v>63</v>
      </c>
      <c r="F813" s="14" t="s">
        <v>63</v>
      </c>
      <c r="G813" s="14" t="s">
        <v>191</v>
      </c>
      <c r="H813" s="1">
        <v>42257</v>
      </c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  <c r="BB813" s="14"/>
      <c r="BC813" s="14"/>
      <c r="BD813" s="14"/>
      <c r="BE813" s="14"/>
      <c r="BF813" s="14"/>
      <c r="BG813" s="14"/>
      <c r="BH813" s="14"/>
      <c r="BI813" s="14"/>
      <c r="BJ813" s="14"/>
      <c r="BK813" s="14"/>
      <c r="BL813" s="14"/>
      <c r="BM813" s="14"/>
      <c r="BN813" s="14"/>
      <c r="BO813" s="14"/>
      <c r="BP813" s="14"/>
      <c r="BQ813" s="14"/>
      <c r="BR813" s="14"/>
      <c r="BS813" s="14"/>
      <c r="BT813" s="14"/>
      <c r="BU813" s="14"/>
      <c r="BV813" s="14"/>
      <c r="BW813" s="14"/>
      <c r="BX813" s="14"/>
      <c r="BY813" s="14"/>
      <c r="BZ813" s="14"/>
      <c r="CA813" s="14"/>
      <c r="CB813" s="14"/>
      <c r="CC813" s="14"/>
      <c r="CD813" s="14"/>
      <c r="CE813" s="14"/>
      <c r="CF813" s="14"/>
      <c r="CG813" s="14"/>
      <c r="CH813" s="14"/>
      <c r="CI813" s="14"/>
      <c r="CJ813" s="14"/>
      <c r="CK813" s="14"/>
      <c r="CL813" s="14"/>
      <c r="CM813" s="14"/>
      <c r="CN813" s="14"/>
      <c r="CO813" s="14"/>
      <c r="CP813" s="14"/>
      <c r="CQ813" s="14"/>
      <c r="CR813" s="14"/>
      <c r="CS813" s="14"/>
      <c r="CT813" s="14"/>
      <c r="CU813" s="14"/>
      <c r="CV813" s="14"/>
      <c r="CW813" s="14"/>
      <c r="CX813" s="14"/>
      <c r="CY813" s="14"/>
      <c r="CZ813" s="14"/>
      <c r="DD813" s="14">
        <v>16</v>
      </c>
      <c r="DE813" s="14">
        <v>19</v>
      </c>
      <c r="DF813" s="27">
        <f t="shared" ca="1" si="13"/>
        <v>0</v>
      </c>
      <c r="DG813" s="14">
        <v>1</v>
      </c>
      <c r="DH813" s="14"/>
      <c r="DI813" s="14"/>
      <c r="DJ813" s="14"/>
      <c r="DK813" s="14"/>
      <c r="DL813" s="14"/>
      <c r="DM813" s="14"/>
      <c r="DN813" s="14"/>
      <c r="DO813" s="14"/>
      <c r="DP813" s="14"/>
      <c r="DQ813" s="14"/>
      <c r="DR813" s="14"/>
      <c r="DS813" s="14"/>
      <c r="DT813" s="14"/>
      <c r="DU813" s="14"/>
      <c r="DV813" s="14"/>
      <c r="DW813" s="14"/>
      <c r="DX813" s="14"/>
      <c r="DY813" s="14"/>
      <c r="DZ813" s="14"/>
      <c r="EA813" s="14"/>
    </row>
    <row r="814" spans="1:131" x14ac:dyDescent="0.25">
      <c r="A814" s="14" t="s">
        <v>64</v>
      </c>
      <c r="B814" s="14" t="s">
        <v>39</v>
      </c>
      <c r="C814" s="14" t="s">
        <v>63</v>
      </c>
      <c r="D814" s="14" t="s">
        <v>63</v>
      </c>
      <c r="E814" s="14" t="s">
        <v>63</v>
      </c>
      <c r="F814" s="14" t="s">
        <v>63</v>
      </c>
      <c r="G814" s="14" t="s">
        <v>191</v>
      </c>
      <c r="H814" s="1">
        <v>42258</v>
      </c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  <c r="BB814" s="14"/>
      <c r="BC814" s="14"/>
      <c r="BD814" s="14"/>
      <c r="BE814" s="14"/>
      <c r="BF814" s="14"/>
      <c r="BG814" s="14"/>
      <c r="BH814" s="14"/>
      <c r="BI814" s="14"/>
      <c r="BJ814" s="14"/>
      <c r="BK814" s="14"/>
      <c r="BL814" s="14"/>
      <c r="BM814" s="14"/>
      <c r="BN814" s="14"/>
      <c r="BO814" s="14"/>
      <c r="BP814" s="14"/>
      <c r="BQ814" s="14"/>
      <c r="BR814" s="14"/>
      <c r="BS814" s="14"/>
      <c r="BT814" s="14"/>
      <c r="BU814" s="14"/>
      <c r="BV814" s="14"/>
      <c r="BW814" s="14"/>
      <c r="BX814" s="14"/>
      <c r="BY814" s="14"/>
      <c r="BZ814" s="14"/>
      <c r="CA814" s="14"/>
      <c r="CB814" s="14"/>
      <c r="CC814" s="14"/>
      <c r="CD814" s="14"/>
      <c r="CE814" s="14"/>
      <c r="CF814" s="14"/>
      <c r="CG814" s="14"/>
      <c r="CH814" s="14"/>
      <c r="CI814" s="14"/>
      <c r="CJ814" s="14"/>
      <c r="CK814" s="14"/>
      <c r="CL814" s="14"/>
      <c r="CM814" s="14"/>
      <c r="CN814" s="14"/>
      <c r="CO814" s="14"/>
      <c r="CP814" s="14"/>
      <c r="CQ814" s="14"/>
      <c r="CR814" s="14"/>
      <c r="CS814" s="14"/>
      <c r="CT814" s="14"/>
      <c r="CU814" s="14"/>
      <c r="CV814" s="14"/>
      <c r="CW814" s="14"/>
      <c r="CX814" s="14"/>
      <c r="CY814" s="14"/>
      <c r="CZ814" s="14"/>
      <c r="DD814" s="14">
        <v>16</v>
      </c>
      <c r="DE814" s="14">
        <v>19</v>
      </c>
      <c r="DF814" s="27">
        <f t="shared" ca="1" si="13"/>
        <v>0</v>
      </c>
      <c r="DG814" s="14">
        <v>1</v>
      </c>
      <c r="DH814" s="14"/>
      <c r="DI814" s="14"/>
      <c r="DJ814" s="14"/>
      <c r="DK814" s="14"/>
      <c r="DL814" s="14"/>
      <c r="DM814" s="14"/>
      <c r="DN814" s="14"/>
      <c r="DO814" s="14"/>
      <c r="DP814" s="14"/>
      <c r="DQ814" s="14"/>
      <c r="DR814" s="14"/>
      <c r="DS814" s="14"/>
      <c r="DT814" s="14"/>
      <c r="DU814" s="14"/>
      <c r="DV814" s="14"/>
      <c r="DW814" s="14"/>
      <c r="DX814" s="14"/>
      <c r="DY814" s="14"/>
      <c r="DZ814" s="14"/>
      <c r="EA814" s="14"/>
    </row>
    <row r="815" spans="1:131" x14ac:dyDescent="0.25">
      <c r="A815" s="14" t="s">
        <v>64</v>
      </c>
      <c r="B815" s="14" t="s">
        <v>39</v>
      </c>
      <c r="C815" s="14" t="s">
        <v>63</v>
      </c>
      <c r="D815" s="14" t="s">
        <v>63</v>
      </c>
      <c r="E815" s="14" t="s">
        <v>63</v>
      </c>
      <c r="F815" s="14" t="s">
        <v>63</v>
      </c>
      <c r="G815" s="14" t="s">
        <v>191</v>
      </c>
      <c r="H815" s="1" t="s">
        <v>181</v>
      </c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  <c r="BB815" s="14"/>
      <c r="BC815" s="14"/>
      <c r="BD815" s="14"/>
      <c r="BE815" s="14"/>
      <c r="BF815" s="14"/>
      <c r="BG815" s="14"/>
      <c r="BH815" s="14"/>
      <c r="BI815" s="14"/>
      <c r="BJ815" s="14"/>
      <c r="BK815" s="14"/>
      <c r="BL815" s="14"/>
      <c r="BM815" s="14"/>
      <c r="BN815" s="14"/>
      <c r="BO815" s="14"/>
      <c r="BP815" s="14"/>
      <c r="BQ815" s="14"/>
      <c r="BR815" s="14"/>
      <c r="BS815" s="14"/>
      <c r="BT815" s="14"/>
      <c r="BU815" s="14"/>
      <c r="BV815" s="14"/>
      <c r="BW815" s="14"/>
      <c r="BX815" s="14"/>
      <c r="BY815" s="14"/>
      <c r="BZ815" s="14"/>
      <c r="CA815" s="14"/>
      <c r="CB815" s="14"/>
      <c r="CC815" s="14"/>
      <c r="CD815" s="14"/>
      <c r="CE815" s="14"/>
      <c r="CF815" s="14"/>
      <c r="CG815" s="14"/>
      <c r="CH815" s="14"/>
      <c r="CI815" s="14"/>
      <c r="CJ815" s="14"/>
      <c r="CK815" s="14"/>
      <c r="CL815" s="14"/>
      <c r="CM815" s="14"/>
      <c r="CN815" s="14"/>
      <c r="CO815" s="14"/>
      <c r="CP815" s="14"/>
      <c r="CQ815" s="14"/>
      <c r="CR815" s="14"/>
      <c r="CS815" s="14"/>
      <c r="CT815" s="14"/>
      <c r="CU815" s="14"/>
      <c r="CV815" s="14"/>
      <c r="CW815" s="14"/>
      <c r="CX815" s="14"/>
      <c r="CY815" s="14"/>
      <c r="CZ815" s="14"/>
      <c r="DD815" s="14">
        <v>16</v>
      </c>
      <c r="DE815" s="14">
        <v>19</v>
      </c>
      <c r="DF815" s="27">
        <f t="shared" ca="1" si="13"/>
        <v>0</v>
      </c>
      <c r="DG815" s="14">
        <v>1</v>
      </c>
      <c r="DH815" s="14"/>
      <c r="DI815" s="14"/>
      <c r="DJ815" s="14"/>
      <c r="DK815" s="14"/>
      <c r="DL815" s="14"/>
      <c r="DM815" s="14"/>
      <c r="DN815" s="14"/>
      <c r="DO815" s="14"/>
      <c r="DP815" s="14"/>
      <c r="DQ815" s="14"/>
      <c r="DR815" s="14"/>
      <c r="DS815" s="14"/>
      <c r="DT815" s="14"/>
      <c r="DU815" s="14"/>
      <c r="DV815" s="14"/>
      <c r="DW815" s="14"/>
      <c r="DX815" s="14"/>
      <c r="DY815" s="14"/>
      <c r="DZ815" s="14"/>
      <c r="EA815" s="14"/>
    </row>
    <row r="816" spans="1:131" x14ac:dyDescent="0.25">
      <c r="A816" s="14" t="s">
        <v>64</v>
      </c>
      <c r="B816" s="14" t="s">
        <v>39</v>
      </c>
      <c r="C816" s="14" t="s">
        <v>63</v>
      </c>
      <c r="D816" s="14" t="s">
        <v>63</v>
      </c>
      <c r="E816" s="14" t="s">
        <v>63</v>
      </c>
      <c r="F816" s="14" t="s">
        <v>63</v>
      </c>
      <c r="G816" s="14" t="s">
        <v>192</v>
      </c>
      <c r="H816" s="1">
        <v>42163</v>
      </c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  <c r="BB816" s="14"/>
      <c r="BC816" s="14"/>
      <c r="BD816" s="14"/>
      <c r="BE816" s="14"/>
      <c r="BF816" s="14"/>
      <c r="BG816" s="14"/>
      <c r="BH816" s="14"/>
      <c r="BI816" s="14"/>
      <c r="BJ816" s="14"/>
      <c r="BK816" s="14"/>
      <c r="BL816" s="14"/>
      <c r="BM816" s="14"/>
      <c r="BN816" s="14"/>
      <c r="BO816" s="14"/>
      <c r="BP816" s="14"/>
      <c r="BQ816" s="14"/>
      <c r="BR816" s="14"/>
      <c r="BS816" s="14"/>
      <c r="BT816" s="14"/>
      <c r="BU816" s="14"/>
      <c r="BV816" s="14"/>
      <c r="BW816" s="14"/>
      <c r="BX816" s="14"/>
      <c r="BY816" s="14"/>
      <c r="BZ816" s="14"/>
      <c r="CA816" s="14"/>
      <c r="CB816" s="14"/>
      <c r="CC816" s="14"/>
      <c r="CD816" s="14"/>
      <c r="CE816" s="14"/>
      <c r="CF816" s="14"/>
      <c r="CG816" s="14"/>
      <c r="CH816" s="14"/>
      <c r="CI816" s="14"/>
      <c r="CJ816" s="14"/>
      <c r="CK816" s="14"/>
      <c r="CL816" s="14"/>
      <c r="CM816" s="14"/>
      <c r="CN816" s="14"/>
      <c r="CO816" s="14"/>
      <c r="CP816" s="14"/>
      <c r="CQ816" s="14"/>
      <c r="CR816" s="14"/>
      <c r="CS816" s="14"/>
      <c r="CT816" s="14"/>
      <c r="CU816" s="14"/>
      <c r="CV816" s="14"/>
      <c r="CW816" s="14"/>
      <c r="CX816" s="14"/>
      <c r="CY816" s="14"/>
      <c r="CZ816" s="14"/>
      <c r="DD816" s="14">
        <v>16</v>
      </c>
      <c r="DE816" s="14">
        <v>19</v>
      </c>
      <c r="DF816" s="27">
        <f t="shared" ca="1" si="13"/>
        <v>0</v>
      </c>
      <c r="DG816" s="14">
        <v>1</v>
      </c>
      <c r="DH816" s="14"/>
      <c r="DI816" s="14"/>
      <c r="DJ816" s="14"/>
      <c r="DK816" s="14"/>
      <c r="DL816" s="14"/>
      <c r="DM816" s="14"/>
      <c r="DN816" s="14"/>
      <c r="DO816" s="14"/>
      <c r="DP816" s="14"/>
      <c r="DQ816" s="14"/>
      <c r="DR816" s="14"/>
      <c r="DS816" s="14"/>
      <c r="DT816" s="14"/>
      <c r="DU816" s="14"/>
      <c r="DV816" s="14"/>
      <c r="DW816" s="14"/>
      <c r="DX816" s="14"/>
      <c r="DY816" s="14"/>
      <c r="DZ816" s="14"/>
      <c r="EA816" s="14"/>
    </row>
    <row r="817" spans="1:131" x14ac:dyDescent="0.25">
      <c r="A817" s="14" t="s">
        <v>64</v>
      </c>
      <c r="B817" s="14" t="s">
        <v>39</v>
      </c>
      <c r="C817" s="14" t="s">
        <v>63</v>
      </c>
      <c r="D817" s="14" t="s">
        <v>63</v>
      </c>
      <c r="E817" s="14" t="s">
        <v>63</v>
      </c>
      <c r="F817" s="14" t="s">
        <v>63</v>
      </c>
      <c r="G817" s="14" t="s">
        <v>192</v>
      </c>
      <c r="H817" s="1">
        <v>42167</v>
      </c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  <c r="BB817" s="14"/>
      <c r="BC817" s="14"/>
      <c r="BD817" s="14"/>
      <c r="BE817" s="14"/>
      <c r="BF817" s="14"/>
      <c r="BG817" s="14"/>
      <c r="BH817" s="14"/>
      <c r="BI817" s="14"/>
      <c r="BJ817" s="14"/>
      <c r="BK817" s="14"/>
      <c r="BL817" s="14"/>
      <c r="BM817" s="14"/>
      <c r="BN817" s="14"/>
      <c r="BO817" s="14"/>
      <c r="BP817" s="14"/>
      <c r="BQ817" s="14"/>
      <c r="BR817" s="14"/>
      <c r="BS817" s="14"/>
      <c r="BT817" s="14"/>
      <c r="BU817" s="14"/>
      <c r="BV817" s="14"/>
      <c r="BW817" s="14"/>
      <c r="BX817" s="14"/>
      <c r="BY817" s="14"/>
      <c r="BZ817" s="14"/>
      <c r="CA817" s="14"/>
      <c r="CB817" s="14"/>
      <c r="CC817" s="14"/>
      <c r="CD817" s="14"/>
      <c r="CE817" s="14"/>
      <c r="CF817" s="14"/>
      <c r="CG817" s="14"/>
      <c r="CH817" s="14"/>
      <c r="CI817" s="14"/>
      <c r="CJ817" s="14"/>
      <c r="CK817" s="14"/>
      <c r="CL817" s="14"/>
      <c r="CM817" s="14"/>
      <c r="CN817" s="14"/>
      <c r="CO817" s="14"/>
      <c r="CP817" s="14"/>
      <c r="CQ817" s="14"/>
      <c r="CR817" s="14"/>
      <c r="CS817" s="14"/>
      <c r="CT817" s="14"/>
      <c r="CU817" s="14"/>
      <c r="CV817" s="14"/>
      <c r="CW817" s="14"/>
      <c r="CX817" s="14"/>
      <c r="CY817" s="14"/>
      <c r="CZ817" s="14"/>
      <c r="DD817" s="14">
        <v>16</v>
      </c>
      <c r="DE817" s="14">
        <v>19</v>
      </c>
      <c r="DF817" s="27">
        <f t="shared" ca="1" si="13"/>
        <v>0</v>
      </c>
      <c r="DG817" s="14">
        <v>1</v>
      </c>
      <c r="DH817" s="14"/>
      <c r="DI817" s="14"/>
      <c r="DJ817" s="14"/>
      <c r="DK817" s="14"/>
      <c r="DL817" s="14"/>
      <c r="DM817" s="14"/>
      <c r="DN817" s="14"/>
      <c r="DO817" s="14"/>
      <c r="DP817" s="14"/>
      <c r="DQ817" s="14"/>
      <c r="DR817" s="14"/>
      <c r="DS817" s="14"/>
      <c r="DT817" s="14"/>
      <c r="DU817" s="14"/>
      <c r="DV817" s="14"/>
      <c r="DW817" s="14"/>
      <c r="DX817" s="14"/>
      <c r="DY817" s="14"/>
      <c r="DZ817" s="14"/>
      <c r="EA817" s="14"/>
    </row>
    <row r="818" spans="1:131" x14ac:dyDescent="0.25">
      <c r="A818" s="14" t="s">
        <v>64</v>
      </c>
      <c r="B818" s="14" t="s">
        <v>39</v>
      </c>
      <c r="C818" s="14" t="s">
        <v>63</v>
      </c>
      <c r="D818" s="14" t="s">
        <v>63</v>
      </c>
      <c r="E818" s="14" t="s">
        <v>63</v>
      </c>
      <c r="F818" s="14" t="s">
        <v>63</v>
      </c>
      <c r="G818" s="14" t="s">
        <v>192</v>
      </c>
      <c r="H818" s="1">
        <v>42180</v>
      </c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  <c r="BB818" s="14"/>
      <c r="BC818" s="14"/>
      <c r="BD818" s="14"/>
      <c r="BE818" s="14"/>
      <c r="BF818" s="14"/>
      <c r="BG818" s="14"/>
      <c r="BH818" s="14"/>
      <c r="BI818" s="14"/>
      <c r="BJ818" s="14"/>
      <c r="BK818" s="14"/>
      <c r="BL818" s="14"/>
      <c r="BM818" s="14"/>
      <c r="BN818" s="14"/>
      <c r="BO818" s="14"/>
      <c r="BP818" s="14"/>
      <c r="BQ818" s="14"/>
      <c r="BR818" s="14"/>
      <c r="BS818" s="14"/>
      <c r="BT818" s="14"/>
      <c r="BU818" s="14"/>
      <c r="BV818" s="14"/>
      <c r="BW818" s="14"/>
      <c r="BX818" s="14"/>
      <c r="BY818" s="14"/>
      <c r="BZ818" s="14"/>
      <c r="CA818" s="14"/>
      <c r="CB818" s="14"/>
      <c r="CC818" s="14"/>
      <c r="CD818" s="14"/>
      <c r="CE818" s="14"/>
      <c r="CF818" s="14"/>
      <c r="CG818" s="14"/>
      <c r="CH818" s="14"/>
      <c r="CI818" s="14"/>
      <c r="CJ818" s="14"/>
      <c r="CK818" s="14"/>
      <c r="CL818" s="14"/>
      <c r="CM818" s="14"/>
      <c r="CN818" s="14"/>
      <c r="CO818" s="14"/>
      <c r="CP818" s="14"/>
      <c r="CQ818" s="14"/>
      <c r="CR818" s="14"/>
      <c r="CS818" s="14"/>
      <c r="CT818" s="14"/>
      <c r="CU818" s="14"/>
      <c r="CV818" s="14"/>
      <c r="CW818" s="14"/>
      <c r="CX818" s="14"/>
      <c r="CY818" s="14"/>
      <c r="CZ818" s="14"/>
      <c r="DD818" s="14">
        <v>16</v>
      </c>
      <c r="DE818" s="14">
        <v>19</v>
      </c>
      <c r="DF818" s="27">
        <f t="shared" ca="1" si="13"/>
        <v>0</v>
      </c>
      <c r="DG818" s="14">
        <v>1</v>
      </c>
      <c r="DH818" s="14"/>
      <c r="DI818" s="14"/>
      <c r="DJ818" s="14"/>
      <c r="DK818" s="14"/>
      <c r="DL818" s="14"/>
      <c r="DM818" s="14"/>
      <c r="DN818" s="14"/>
      <c r="DO818" s="14"/>
      <c r="DP818" s="14"/>
      <c r="DQ818" s="14"/>
      <c r="DR818" s="14"/>
      <c r="DS818" s="14"/>
      <c r="DT818" s="14"/>
      <c r="DU818" s="14"/>
      <c r="DV818" s="14"/>
      <c r="DW818" s="14"/>
      <c r="DX818" s="14"/>
      <c r="DY818" s="14"/>
      <c r="DZ818" s="14"/>
      <c r="EA818" s="14"/>
    </row>
    <row r="819" spans="1:131" x14ac:dyDescent="0.25">
      <c r="A819" s="14" t="s">
        <v>64</v>
      </c>
      <c r="B819" s="14" t="s">
        <v>39</v>
      </c>
      <c r="C819" s="14" t="s">
        <v>63</v>
      </c>
      <c r="D819" s="14" t="s">
        <v>63</v>
      </c>
      <c r="E819" s="14" t="s">
        <v>63</v>
      </c>
      <c r="F819" s="14" t="s">
        <v>63</v>
      </c>
      <c r="G819" s="14" t="s">
        <v>192</v>
      </c>
      <c r="H819" s="1">
        <v>42181</v>
      </c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  <c r="BB819" s="14"/>
      <c r="BC819" s="14"/>
      <c r="BD819" s="14"/>
      <c r="BE819" s="14"/>
      <c r="BF819" s="14"/>
      <c r="BG819" s="14"/>
      <c r="BH819" s="14"/>
      <c r="BI819" s="14"/>
      <c r="BJ819" s="14"/>
      <c r="BK819" s="14"/>
      <c r="BL819" s="14"/>
      <c r="BM819" s="14"/>
      <c r="BN819" s="14"/>
      <c r="BO819" s="14"/>
      <c r="BP819" s="14"/>
      <c r="BQ819" s="14"/>
      <c r="BR819" s="14"/>
      <c r="BS819" s="14"/>
      <c r="BT819" s="14"/>
      <c r="BU819" s="14"/>
      <c r="BV819" s="14"/>
      <c r="BW819" s="14"/>
      <c r="BX819" s="14"/>
      <c r="BY819" s="14"/>
      <c r="BZ819" s="14"/>
      <c r="CA819" s="14"/>
      <c r="CB819" s="14"/>
      <c r="CC819" s="14"/>
      <c r="CD819" s="14"/>
      <c r="CE819" s="14"/>
      <c r="CF819" s="14"/>
      <c r="CG819" s="14"/>
      <c r="CH819" s="14"/>
      <c r="CI819" s="14"/>
      <c r="CJ819" s="14"/>
      <c r="CK819" s="14"/>
      <c r="CL819" s="14"/>
      <c r="CM819" s="14"/>
      <c r="CN819" s="14"/>
      <c r="CO819" s="14"/>
      <c r="CP819" s="14"/>
      <c r="CQ819" s="14"/>
      <c r="CR819" s="14"/>
      <c r="CS819" s="14"/>
      <c r="CT819" s="14"/>
      <c r="CU819" s="14"/>
      <c r="CV819" s="14"/>
      <c r="CW819" s="14"/>
      <c r="CX819" s="14"/>
      <c r="CY819" s="14"/>
      <c r="CZ819" s="14"/>
      <c r="DD819" s="14">
        <v>16</v>
      </c>
      <c r="DE819" s="14">
        <v>19</v>
      </c>
      <c r="DF819" s="27">
        <f t="shared" ca="1" si="13"/>
        <v>0</v>
      </c>
      <c r="DG819" s="14">
        <v>1</v>
      </c>
      <c r="DH819" s="14"/>
      <c r="DI819" s="14"/>
      <c r="DJ819" s="14"/>
      <c r="DK819" s="14"/>
      <c r="DL819" s="14"/>
      <c r="DM819" s="14"/>
      <c r="DN819" s="14"/>
      <c r="DO819" s="14"/>
      <c r="DP819" s="14"/>
      <c r="DQ819" s="14"/>
      <c r="DR819" s="14"/>
      <c r="DS819" s="14"/>
      <c r="DT819" s="14"/>
      <c r="DU819" s="14"/>
      <c r="DV819" s="14"/>
      <c r="DW819" s="14"/>
      <c r="DX819" s="14"/>
      <c r="DY819" s="14"/>
      <c r="DZ819" s="14"/>
      <c r="EA819" s="14"/>
    </row>
    <row r="820" spans="1:131" x14ac:dyDescent="0.25">
      <c r="A820" s="14" t="s">
        <v>64</v>
      </c>
      <c r="B820" s="14" t="s">
        <v>39</v>
      </c>
      <c r="C820" s="14" t="s">
        <v>63</v>
      </c>
      <c r="D820" s="14" t="s">
        <v>63</v>
      </c>
      <c r="E820" s="14" t="s">
        <v>63</v>
      </c>
      <c r="F820" s="14" t="s">
        <v>63</v>
      </c>
      <c r="G820" s="14" t="s">
        <v>192</v>
      </c>
      <c r="H820" s="1">
        <v>42185</v>
      </c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  <c r="BB820" s="14"/>
      <c r="BC820" s="14"/>
      <c r="BD820" s="14"/>
      <c r="BE820" s="14"/>
      <c r="BF820" s="14"/>
      <c r="BG820" s="14"/>
      <c r="BH820" s="14"/>
      <c r="BI820" s="14"/>
      <c r="BJ820" s="14"/>
      <c r="BK820" s="14"/>
      <c r="BL820" s="14"/>
      <c r="BM820" s="14"/>
      <c r="BN820" s="14"/>
      <c r="BO820" s="14"/>
      <c r="BP820" s="14"/>
      <c r="BQ820" s="14"/>
      <c r="BR820" s="14"/>
      <c r="BS820" s="14"/>
      <c r="BT820" s="14"/>
      <c r="BU820" s="14"/>
      <c r="BV820" s="14"/>
      <c r="BW820" s="14"/>
      <c r="BX820" s="14"/>
      <c r="BY820" s="14"/>
      <c r="BZ820" s="14"/>
      <c r="CA820" s="14"/>
      <c r="CB820" s="14"/>
      <c r="CC820" s="14"/>
      <c r="CD820" s="14"/>
      <c r="CE820" s="14"/>
      <c r="CF820" s="14"/>
      <c r="CG820" s="14"/>
      <c r="CH820" s="14"/>
      <c r="CI820" s="14"/>
      <c r="CJ820" s="14"/>
      <c r="CK820" s="14"/>
      <c r="CL820" s="14"/>
      <c r="CM820" s="14"/>
      <c r="CN820" s="14"/>
      <c r="CO820" s="14"/>
      <c r="CP820" s="14"/>
      <c r="CQ820" s="14"/>
      <c r="CR820" s="14"/>
      <c r="CS820" s="14"/>
      <c r="CT820" s="14"/>
      <c r="CU820" s="14"/>
      <c r="CV820" s="14"/>
      <c r="CW820" s="14"/>
      <c r="CX820" s="14"/>
      <c r="CY820" s="14"/>
      <c r="CZ820" s="14"/>
      <c r="DD820" s="14">
        <v>16</v>
      </c>
      <c r="DE820" s="14">
        <v>19</v>
      </c>
      <c r="DF820" s="27">
        <f t="shared" ca="1" si="13"/>
        <v>0</v>
      </c>
      <c r="DG820" s="14">
        <v>1</v>
      </c>
      <c r="DH820" s="14"/>
      <c r="DI820" s="14"/>
      <c r="DJ820" s="14"/>
      <c r="DK820" s="14"/>
      <c r="DL820" s="14"/>
      <c r="DM820" s="14"/>
      <c r="DN820" s="14"/>
      <c r="DO820" s="14"/>
      <c r="DP820" s="14"/>
      <c r="DQ820" s="14"/>
      <c r="DR820" s="14"/>
      <c r="DS820" s="14"/>
      <c r="DT820" s="14"/>
      <c r="DU820" s="14"/>
      <c r="DV820" s="14"/>
      <c r="DW820" s="14"/>
      <c r="DX820" s="14"/>
      <c r="DY820" s="14"/>
      <c r="DZ820" s="14"/>
      <c r="EA820" s="14"/>
    </row>
    <row r="821" spans="1:131" x14ac:dyDescent="0.25">
      <c r="A821" s="14" t="s">
        <v>64</v>
      </c>
      <c r="B821" s="14" t="s">
        <v>39</v>
      </c>
      <c r="C821" s="14" t="s">
        <v>63</v>
      </c>
      <c r="D821" s="14" t="s">
        <v>63</v>
      </c>
      <c r="E821" s="14" t="s">
        <v>63</v>
      </c>
      <c r="F821" s="14" t="s">
        <v>63</v>
      </c>
      <c r="G821" s="14" t="s">
        <v>192</v>
      </c>
      <c r="H821" s="1">
        <v>42186</v>
      </c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  <c r="BB821" s="14"/>
      <c r="BC821" s="14"/>
      <c r="BD821" s="14"/>
      <c r="BE821" s="14"/>
      <c r="BF821" s="14"/>
      <c r="BG821" s="14"/>
      <c r="BH821" s="14"/>
      <c r="BI821" s="14"/>
      <c r="BJ821" s="14"/>
      <c r="BK821" s="14"/>
      <c r="BL821" s="14"/>
      <c r="BM821" s="14"/>
      <c r="BN821" s="14"/>
      <c r="BO821" s="14"/>
      <c r="BP821" s="14"/>
      <c r="BQ821" s="14"/>
      <c r="BR821" s="14"/>
      <c r="BS821" s="14"/>
      <c r="BT821" s="14"/>
      <c r="BU821" s="14"/>
      <c r="BV821" s="14"/>
      <c r="BW821" s="14"/>
      <c r="BX821" s="14"/>
      <c r="BY821" s="14"/>
      <c r="BZ821" s="14"/>
      <c r="CA821" s="14"/>
      <c r="CB821" s="14"/>
      <c r="CC821" s="14"/>
      <c r="CD821" s="14"/>
      <c r="CE821" s="14"/>
      <c r="CF821" s="14"/>
      <c r="CG821" s="14"/>
      <c r="CH821" s="14"/>
      <c r="CI821" s="14"/>
      <c r="CJ821" s="14"/>
      <c r="CK821" s="14"/>
      <c r="CL821" s="14"/>
      <c r="CM821" s="14"/>
      <c r="CN821" s="14"/>
      <c r="CO821" s="14"/>
      <c r="CP821" s="14"/>
      <c r="CQ821" s="14"/>
      <c r="CR821" s="14"/>
      <c r="CS821" s="14"/>
      <c r="CT821" s="14"/>
      <c r="CU821" s="14"/>
      <c r="CV821" s="14"/>
      <c r="CW821" s="14"/>
      <c r="CX821" s="14"/>
      <c r="CY821" s="14"/>
      <c r="CZ821" s="14"/>
      <c r="DD821" s="14">
        <v>16</v>
      </c>
      <c r="DE821" s="14">
        <v>19</v>
      </c>
      <c r="DF821" s="27">
        <f t="shared" ca="1" si="13"/>
        <v>0</v>
      </c>
      <c r="DG821" s="14">
        <v>1</v>
      </c>
      <c r="DH821" s="14"/>
      <c r="DI821" s="14"/>
      <c r="DJ821" s="14"/>
      <c r="DK821" s="14"/>
      <c r="DL821" s="14"/>
      <c r="DM821" s="14"/>
      <c r="DN821" s="14"/>
      <c r="DO821" s="14"/>
      <c r="DP821" s="14"/>
      <c r="DQ821" s="14"/>
      <c r="DR821" s="14"/>
      <c r="DS821" s="14"/>
      <c r="DT821" s="14"/>
      <c r="DU821" s="14"/>
      <c r="DV821" s="14"/>
      <c r="DW821" s="14"/>
      <c r="DX821" s="14"/>
      <c r="DY821" s="14"/>
      <c r="DZ821" s="14"/>
      <c r="EA821" s="14"/>
    </row>
    <row r="822" spans="1:131" x14ac:dyDescent="0.25">
      <c r="A822" s="14" t="s">
        <v>64</v>
      </c>
      <c r="B822" s="14" t="s">
        <v>39</v>
      </c>
      <c r="C822" s="14" t="s">
        <v>63</v>
      </c>
      <c r="D822" s="14" t="s">
        <v>63</v>
      </c>
      <c r="E822" s="14" t="s">
        <v>63</v>
      </c>
      <c r="F822" s="14" t="s">
        <v>63</v>
      </c>
      <c r="G822" s="14" t="s">
        <v>192</v>
      </c>
      <c r="H822" s="1">
        <v>42213</v>
      </c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  <c r="BB822" s="14"/>
      <c r="BC822" s="14"/>
      <c r="BD822" s="14"/>
      <c r="BE822" s="14"/>
      <c r="BF822" s="14"/>
      <c r="BG822" s="14"/>
      <c r="BH822" s="14"/>
      <c r="BI822" s="14"/>
      <c r="BJ822" s="14"/>
      <c r="BK822" s="14"/>
      <c r="BL822" s="14"/>
      <c r="BM822" s="14"/>
      <c r="BN822" s="14"/>
      <c r="BO822" s="14"/>
      <c r="BP822" s="14"/>
      <c r="BQ822" s="14"/>
      <c r="BR822" s="14"/>
      <c r="BS822" s="14"/>
      <c r="BT822" s="14"/>
      <c r="BU822" s="14"/>
      <c r="BV822" s="14"/>
      <c r="BW822" s="14"/>
      <c r="BX822" s="14"/>
      <c r="BY822" s="14"/>
      <c r="BZ822" s="14"/>
      <c r="CA822" s="14"/>
      <c r="CB822" s="14"/>
      <c r="CC822" s="14"/>
      <c r="CD822" s="14"/>
      <c r="CE822" s="14"/>
      <c r="CF822" s="14"/>
      <c r="CG822" s="14"/>
      <c r="CH822" s="14"/>
      <c r="CI822" s="14"/>
      <c r="CJ822" s="14"/>
      <c r="CK822" s="14"/>
      <c r="CL822" s="14"/>
      <c r="CM822" s="14"/>
      <c r="CN822" s="14"/>
      <c r="CO822" s="14"/>
      <c r="CP822" s="14"/>
      <c r="CQ822" s="14"/>
      <c r="CR822" s="14"/>
      <c r="CS822" s="14"/>
      <c r="CT822" s="14"/>
      <c r="CU822" s="14"/>
      <c r="CV822" s="14"/>
      <c r="CW822" s="14"/>
      <c r="CX822" s="14"/>
      <c r="CY822" s="14"/>
      <c r="CZ822" s="14"/>
      <c r="DD822" s="14">
        <v>16</v>
      </c>
      <c r="DE822" s="14">
        <v>19</v>
      </c>
      <c r="DF822" s="27">
        <f t="shared" ca="1" si="13"/>
        <v>0</v>
      </c>
      <c r="DG822" s="14">
        <v>1</v>
      </c>
      <c r="DH822" s="14"/>
      <c r="DI822" s="14"/>
      <c r="DJ822" s="14"/>
      <c r="DK822" s="14"/>
      <c r="DL822" s="14"/>
      <c r="DM822" s="14"/>
      <c r="DN822" s="14"/>
      <c r="DO822" s="14"/>
      <c r="DP822" s="14"/>
      <c r="DQ822" s="14"/>
      <c r="DR822" s="14"/>
      <c r="DS822" s="14"/>
      <c r="DT822" s="14"/>
      <c r="DU822" s="14"/>
      <c r="DV822" s="14"/>
      <c r="DW822" s="14"/>
      <c r="DX822" s="14"/>
      <c r="DY822" s="14"/>
      <c r="DZ822" s="14"/>
      <c r="EA822" s="14"/>
    </row>
    <row r="823" spans="1:131" x14ac:dyDescent="0.25">
      <c r="A823" s="14" t="s">
        <v>64</v>
      </c>
      <c r="B823" s="14" t="s">
        <v>39</v>
      </c>
      <c r="C823" s="14" t="s">
        <v>63</v>
      </c>
      <c r="D823" s="14" t="s">
        <v>63</v>
      </c>
      <c r="E823" s="14" t="s">
        <v>63</v>
      </c>
      <c r="F823" s="14" t="s">
        <v>63</v>
      </c>
      <c r="G823" s="14" t="s">
        <v>192</v>
      </c>
      <c r="H823" s="1">
        <v>42214</v>
      </c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  <c r="BB823" s="14"/>
      <c r="BC823" s="14"/>
      <c r="BD823" s="14"/>
      <c r="BE823" s="14"/>
      <c r="BF823" s="14"/>
      <c r="BG823" s="14"/>
      <c r="BH823" s="14"/>
      <c r="BI823" s="14"/>
      <c r="BJ823" s="14"/>
      <c r="BK823" s="14"/>
      <c r="BL823" s="14"/>
      <c r="BM823" s="14"/>
      <c r="BN823" s="14"/>
      <c r="BO823" s="14"/>
      <c r="BP823" s="14"/>
      <c r="BQ823" s="14"/>
      <c r="BR823" s="14"/>
      <c r="BS823" s="14"/>
      <c r="BT823" s="14"/>
      <c r="BU823" s="14"/>
      <c r="BV823" s="14"/>
      <c r="BW823" s="14"/>
      <c r="BX823" s="14"/>
      <c r="BY823" s="14"/>
      <c r="BZ823" s="14"/>
      <c r="CA823" s="14"/>
      <c r="CB823" s="14"/>
      <c r="CC823" s="14"/>
      <c r="CD823" s="14"/>
      <c r="CE823" s="14"/>
      <c r="CF823" s="14"/>
      <c r="CG823" s="14"/>
      <c r="CH823" s="14"/>
      <c r="CI823" s="14"/>
      <c r="CJ823" s="14"/>
      <c r="CK823" s="14"/>
      <c r="CL823" s="14"/>
      <c r="CM823" s="14"/>
      <c r="CN823" s="14"/>
      <c r="CO823" s="14"/>
      <c r="CP823" s="14"/>
      <c r="CQ823" s="14"/>
      <c r="CR823" s="14"/>
      <c r="CS823" s="14"/>
      <c r="CT823" s="14"/>
      <c r="CU823" s="14"/>
      <c r="CV823" s="14"/>
      <c r="CW823" s="14"/>
      <c r="CX823" s="14"/>
      <c r="CY823" s="14"/>
      <c r="CZ823" s="14"/>
      <c r="DD823" s="14">
        <v>16</v>
      </c>
      <c r="DE823" s="14">
        <v>19</v>
      </c>
      <c r="DF823" s="27">
        <f t="shared" ca="1" si="13"/>
        <v>0</v>
      </c>
      <c r="DG823" s="14">
        <v>1</v>
      </c>
      <c r="DH823" s="14"/>
      <c r="DI823" s="14"/>
      <c r="DJ823" s="14"/>
      <c r="DK823" s="14"/>
      <c r="DL823" s="14"/>
      <c r="DM823" s="14"/>
      <c r="DN823" s="14"/>
      <c r="DO823" s="14"/>
      <c r="DP823" s="14"/>
      <c r="DQ823" s="14"/>
      <c r="DR823" s="14"/>
      <c r="DS823" s="14"/>
      <c r="DT823" s="14"/>
      <c r="DU823" s="14"/>
      <c r="DV823" s="14"/>
      <c r="DW823" s="14"/>
      <c r="DX823" s="14"/>
      <c r="DY823" s="14"/>
      <c r="DZ823" s="14"/>
      <c r="EA823" s="14"/>
    </row>
    <row r="824" spans="1:131" x14ac:dyDescent="0.25">
      <c r="A824" s="14" t="s">
        <v>64</v>
      </c>
      <c r="B824" s="14" t="s">
        <v>39</v>
      </c>
      <c r="C824" s="14" t="s">
        <v>63</v>
      </c>
      <c r="D824" s="14" t="s">
        <v>63</v>
      </c>
      <c r="E824" s="14" t="s">
        <v>63</v>
      </c>
      <c r="F824" s="14" t="s">
        <v>63</v>
      </c>
      <c r="G824" s="14" t="s">
        <v>192</v>
      </c>
      <c r="H824" s="1">
        <v>42215</v>
      </c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  <c r="BB824" s="14"/>
      <c r="BC824" s="14"/>
      <c r="BD824" s="14"/>
      <c r="BE824" s="14"/>
      <c r="BF824" s="14"/>
      <c r="BG824" s="14"/>
      <c r="BH824" s="14"/>
      <c r="BI824" s="14"/>
      <c r="BJ824" s="14"/>
      <c r="BK824" s="14"/>
      <c r="BL824" s="14"/>
      <c r="BM824" s="14"/>
      <c r="BN824" s="14"/>
      <c r="BO824" s="14"/>
      <c r="BP824" s="14"/>
      <c r="BQ824" s="14"/>
      <c r="BR824" s="14"/>
      <c r="BS824" s="14"/>
      <c r="BT824" s="14"/>
      <c r="BU824" s="14"/>
      <c r="BV824" s="14"/>
      <c r="BW824" s="14"/>
      <c r="BX824" s="14"/>
      <c r="BY824" s="14"/>
      <c r="BZ824" s="14"/>
      <c r="CA824" s="14"/>
      <c r="CB824" s="14"/>
      <c r="CC824" s="14"/>
      <c r="CD824" s="14"/>
      <c r="CE824" s="14"/>
      <c r="CF824" s="14"/>
      <c r="CG824" s="14"/>
      <c r="CH824" s="14"/>
      <c r="CI824" s="14"/>
      <c r="CJ824" s="14"/>
      <c r="CK824" s="14"/>
      <c r="CL824" s="14"/>
      <c r="CM824" s="14"/>
      <c r="CN824" s="14"/>
      <c r="CO824" s="14"/>
      <c r="CP824" s="14"/>
      <c r="CQ824" s="14"/>
      <c r="CR824" s="14"/>
      <c r="CS824" s="14"/>
      <c r="CT824" s="14"/>
      <c r="CU824" s="14"/>
      <c r="CV824" s="14"/>
      <c r="CW824" s="14"/>
      <c r="CX824" s="14"/>
      <c r="CY824" s="14"/>
      <c r="CZ824" s="14"/>
      <c r="DD824" s="14">
        <v>16</v>
      </c>
      <c r="DE824" s="14">
        <v>19</v>
      </c>
      <c r="DF824" s="27">
        <f t="shared" ca="1" si="13"/>
        <v>0</v>
      </c>
      <c r="DG824" s="14">
        <v>1</v>
      </c>
      <c r="DH824" s="14"/>
      <c r="DI824" s="14"/>
      <c r="DJ824" s="14"/>
      <c r="DK824" s="14"/>
      <c r="DL824" s="14"/>
      <c r="DM824" s="14"/>
      <c r="DN824" s="14"/>
      <c r="DO824" s="14"/>
      <c r="DP824" s="14"/>
      <c r="DQ824" s="14"/>
      <c r="DR824" s="14"/>
      <c r="DS824" s="14"/>
      <c r="DT824" s="14"/>
      <c r="DU824" s="14"/>
      <c r="DV824" s="14"/>
      <c r="DW824" s="14"/>
      <c r="DX824" s="14"/>
      <c r="DY824" s="14"/>
      <c r="DZ824" s="14"/>
      <c r="EA824" s="14"/>
    </row>
    <row r="825" spans="1:131" x14ac:dyDescent="0.25">
      <c r="A825" s="14" t="s">
        <v>64</v>
      </c>
      <c r="B825" s="14" t="s">
        <v>39</v>
      </c>
      <c r="C825" s="14" t="s">
        <v>63</v>
      </c>
      <c r="D825" s="14" t="s">
        <v>63</v>
      </c>
      <c r="E825" s="14" t="s">
        <v>63</v>
      </c>
      <c r="F825" s="14" t="s">
        <v>63</v>
      </c>
      <c r="G825" s="14" t="s">
        <v>192</v>
      </c>
      <c r="H825" s="1">
        <v>42233</v>
      </c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  <c r="BB825" s="14"/>
      <c r="BC825" s="14"/>
      <c r="BD825" s="14"/>
      <c r="BE825" s="14"/>
      <c r="BF825" s="14"/>
      <c r="BG825" s="14"/>
      <c r="BH825" s="14"/>
      <c r="BI825" s="14"/>
      <c r="BJ825" s="14"/>
      <c r="BK825" s="14"/>
      <c r="BL825" s="14"/>
      <c r="BM825" s="14"/>
      <c r="BN825" s="14"/>
      <c r="BO825" s="14"/>
      <c r="BP825" s="14"/>
      <c r="BQ825" s="14"/>
      <c r="BR825" s="14"/>
      <c r="BS825" s="14"/>
      <c r="BT825" s="14"/>
      <c r="BU825" s="14"/>
      <c r="BV825" s="14"/>
      <c r="BW825" s="14"/>
      <c r="BX825" s="14"/>
      <c r="BY825" s="14"/>
      <c r="BZ825" s="14"/>
      <c r="CA825" s="14"/>
      <c r="CB825" s="14"/>
      <c r="CC825" s="14"/>
      <c r="CD825" s="14"/>
      <c r="CE825" s="14"/>
      <c r="CF825" s="14"/>
      <c r="CG825" s="14"/>
      <c r="CH825" s="14"/>
      <c r="CI825" s="14"/>
      <c r="CJ825" s="14"/>
      <c r="CK825" s="14"/>
      <c r="CL825" s="14"/>
      <c r="CM825" s="14"/>
      <c r="CN825" s="14"/>
      <c r="CO825" s="14"/>
      <c r="CP825" s="14"/>
      <c r="CQ825" s="14"/>
      <c r="CR825" s="14"/>
      <c r="CS825" s="14"/>
      <c r="CT825" s="14"/>
      <c r="CU825" s="14"/>
      <c r="CV825" s="14"/>
      <c r="CW825" s="14"/>
      <c r="CX825" s="14"/>
      <c r="CY825" s="14"/>
      <c r="CZ825" s="14"/>
      <c r="DD825" s="14">
        <v>16</v>
      </c>
      <c r="DE825" s="14">
        <v>19</v>
      </c>
      <c r="DF825" s="27">
        <f t="shared" ca="1" si="13"/>
        <v>0</v>
      </c>
      <c r="DG825" s="14">
        <v>1</v>
      </c>
      <c r="DH825" s="14"/>
      <c r="DI825" s="14"/>
      <c r="DJ825" s="14"/>
      <c r="DK825" s="14"/>
      <c r="DL825" s="14"/>
      <c r="DM825" s="14"/>
      <c r="DN825" s="14"/>
      <c r="DO825" s="14"/>
      <c r="DP825" s="14"/>
      <c r="DQ825" s="14"/>
      <c r="DR825" s="14"/>
      <c r="DS825" s="14"/>
      <c r="DT825" s="14"/>
      <c r="DU825" s="14"/>
      <c r="DV825" s="14"/>
      <c r="DW825" s="14"/>
      <c r="DX825" s="14"/>
      <c r="DY825" s="14"/>
      <c r="DZ825" s="14"/>
      <c r="EA825" s="14"/>
    </row>
    <row r="826" spans="1:131" x14ac:dyDescent="0.25">
      <c r="A826" s="14" t="s">
        <v>64</v>
      </c>
      <c r="B826" s="14" t="s">
        <v>39</v>
      </c>
      <c r="C826" s="14" t="s">
        <v>63</v>
      </c>
      <c r="D826" s="14" t="s">
        <v>63</v>
      </c>
      <c r="E826" s="14" t="s">
        <v>63</v>
      </c>
      <c r="F826" s="14" t="s">
        <v>63</v>
      </c>
      <c r="G826" s="14" t="s">
        <v>192</v>
      </c>
      <c r="H826" s="1">
        <v>42234</v>
      </c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  <c r="BB826" s="14"/>
      <c r="BC826" s="14"/>
      <c r="BD826" s="14"/>
      <c r="BE826" s="14"/>
      <c r="BF826" s="14"/>
      <c r="BG826" s="14"/>
      <c r="BH826" s="14"/>
      <c r="BI826" s="14"/>
      <c r="BJ826" s="14"/>
      <c r="BK826" s="14"/>
      <c r="BL826" s="14"/>
      <c r="BM826" s="14"/>
      <c r="BN826" s="14"/>
      <c r="BO826" s="14"/>
      <c r="BP826" s="14"/>
      <c r="BQ826" s="14"/>
      <c r="BR826" s="14"/>
      <c r="BS826" s="14"/>
      <c r="BT826" s="14"/>
      <c r="BU826" s="14"/>
      <c r="BV826" s="14"/>
      <c r="BW826" s="14"/>
      <c r="BX826" s="14"/>
      <c r="BY826" s="14"/>
      <c r="BZ826" s="14"/>
      <c r="CA826" s="14"/>
      <c r="CB826" s="14"/>
      <c r="CC826" s="14"/>
      <c r="CD826" s="14"/>
      <c r="CE826" s="14"/>
      <c r="CF826" s="14"/>
      <c r="CG826" s="14"/>
      <c r="CH826" s="14"/>
      <c r="CI826" s="14"/>
      <c r="CJ826" s="14"/>
      <c r="CK826" s="14"/>
      <c r="CL826" s="14"/>
      <c r="CM826" s="14"/>
      <c r="CN826" s="14"/>
      <c r="CO826" s="14"/>
      <c r="CP826" s="14"/>
      <c r="CQ826" s="14"/>
      <c r="CR826" s="14"/>
      <c r="CS826" s="14"/>
      <c r="CT826" s="14"/>
      <c r="CU826" s="14"/>
      <c r="CV826" s="14"/>
      <c r="CW826" s="14"/>
      <c r="CX826" s="14"/>
      <c r="CY826" s="14"/>
      <c r="CZ826" s="14"/>
      <c r="DD826" s="14">
        <v>16</v>
      </c>
      <c r="DE826" s="14">
        <v>19</v>
      </c>
      <c r="DF826" s="27">
        <f t="shared" ca="1" si="13"/>
        <v>0</v>
      </c>
      <c r="DG826" s="14">
        <v>1</v>
      </c>
      <c r="DH826" s="14"/>
      <c r="DI826" s="14"/>
      <c r="DJ826" s="14"/>
      <c r="DK826" s="14"/>
      <c r="DL826" s="14"/>
      <c r="DM826" s="14"/>
      <c r="DN826" s="14"/>
      <c r="DO826" s="14"/>
      <c r="DP826" s="14"/>
      <c r="DQ826" s="14"/>
      <c r="DR826" s="14"/>
      <c r="DS826" s="14"/>
      <c r="DT826" s="14"/>
      <c r="DU826" s="14"/>
      <c r="DV826" s="14"/>
      <c r="DW826" s="14"/>
      <c r="DX826" s="14"/>
      <c r="DY826" s="14"/>
      <c r="DZ826" s="14"/>
      <c r="EA826" s="14"/>
    </row>
    <row r="827" spans="1:131" x14ac:dyDescent="0.25">
      <c r="A827" s="14" t="s">
        <v>64</v>
      </c>
      <c r="B827" s="14" t="s">
        <v>39</v>
      </c>
      <c r="C827" s="14" t="s">
        <v>63</v>
      </c>
      <c r="D827" s="14" t="s">
        <v>63</v>
      </c>
      <c r="E827" s="14" t="s">
        <v>63</v>
      </c>
      <c r="F827" s="14" t="s">
        <v>63</v>
      </c>
      <c r="G827" s="14" t="s">
        <v>192</v>
      </c>
      <c r="H827" s="1">
        <v>42242</v>
      </c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  <c r="BB827" s="14"/>
      <c r="BC827" s="14"/>
      <c r="BD827" s="14"/>
      <c r="BE827" s="14"/>
      <c r="BF827" s="14"/>
      <c r="BG827" s="14"/>
      <c r="BH827" s="14"/>
      <c r="BI827" s="14"/>
      <c r="BJ827" s="14"/>
      <c r="BK827" s="14"/>
      <c r="BL827" s="14"/>
      <c r="BM827" s="14"/>
      <c r="BN827" s="14"/>
      <c r="BO827" s="14"/>
      <c r="BP827" s="14"/>
      <c r="BQ827" s="14"/>
      <c r="BR827" s="14"/>
      <c r="BS827" s="14"/>
      <c r="BT827" s="14"/>
      <c r="BU827" s="14"/>
      <c r="BV827" s="14"/>
      <c r="BW827" s="14"/>
      <c r="BX827" s="14"/>
      <c r="BY827" s="14"/>
      <c r="BZ827" s="14"/>
      <c r="CA827" s="14"/>
      <c r="CB827" s="14"/>
      <c r="CC827" s="14"/>
      <c r="CD827" s="14"/>
      <c r="CE827" s="14"/>
      <c r="CF827" s="14"/>
      <c r="CG827" s="14"/>
      <c r="CH827" s="14"/>
      <c r="CI827" s="14"/>
      <c r="CJ827" s="14"/>
      <c r="CK827" s="14"/>
      <c r="CL827" s="14"/>
      <c r="CM827" s="14"/>
      <c r="CN827" s="14"/>
      <c r="CO827" s="14"/>
      <c r="CP827" s="14"/>
      <c r="CQ827" s="14"/>
      <c r="CR827" s="14"/>
      <c r="CS827" s="14"/>
      <c r="CT827" s="14"/>
      <c r="CU827" s="14"/>
      <c r="CV827" s="14"/>
      <c r="CW827" s="14"/>
      <c r="CX827" s="14"/>
      <c r="CY827" s="14"/>
      <c r="CZ827" s="14"/>
      <c r="DD827" s="14">
        <v>16</v>
      </c>
      <c r="DE827" s="14">
        <v>19</v>
      </c>
      <c r="DF827" s="27">
        <f t="shared" ca="1" si="13"/>
        <v>0</v>
      </c>
      <c r="DG827" s="14">
        <v>1</v>
      </c>
      <c r="DH827" s="14"/>
      <c r="DI827" s="14"/>
      <c r="DJ827" s="14"/>
      <c r="DK827" s="14"/>
      <c r="DL827" s="14"/>
      <c r="DM827" s="14"/>
      <c r="DN827" s="14"/>
      <c r="DO827" s="14"/>
      <c r="DP827" s="14"/>
      <c r="DQ827" s="14"/>
      <c r="DR827" s="14"/>
      <c r="DS827" s="14"/>
      <c r="DT827" s="14"/>
      <c r="DU827" s="14"/>
      <c r="DV827" s="14"/>
      <c r="DW827" s="14"/>
      <c r="DX827" s="14"/>
      <c r="DY827" s="14"/>
      <c r="DZ827" s="14"/>
      <c r="EA827" s="14"/>
    </row>
    <row r="828" spans="1:131" x14ac:dyDescent="0.25">
      <c r="A828" s="14" t="s">
        <v>64</v>
      </c>
      <c r="B828" s="14" t="s">
        <v>39</v>
      </c>
      <c r="C828" s="14" t="s">
        <v>63</v>
      </c>
      <c r="D828" s="14" t="s">
        <v>63</v>
      </c>
      <c r="E828" s="14" t="s">
        <v>63</v>
      </c>
      <c r="F828" s="14" t="s">
        <v>63</v>
      </c>
      <c r="G828" s="14" t="s">
        <v>192</v>
      </c>
      <c r="H828" s="1">
        <v>42243</v>
      </c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  <c r="BB828" s="14"/>
      <c r="BC828" s="14"/>
      <c r="BD828" s="14"/>
      <c r="BE828" s="14"/>
      <c r="BF828" s="14"/>
      <c r="BG828" s="14"/>
      <c r="BH828" s="14"/>
      <c r="BI828" s="14"/>
      <c r="BJ828" s="14"/>
      <c r="BK828" s="14"/>
      <c r="BL828" s="14"/>
      <c r="BM828" s="14"/>
      <c r="BN828" s="14"/>
      <c r="BO828" s="14"/>
      <c r="BP828" s="14"/>
      <c r="BQ828" s="14"/>
      <c r="BR828" s="14"/>
      <c r="BS828" s="14"/>
      <c r="BT828" s="14"/>
      <c r="BU828" s="14"/>
      <c r="BV828" s="14"/>
      <c r="BW828" s="14"/>
      <c r="BX828" s="14"/>
      <c r="BY828" s="14"/>
      <c r="BZ828" s="14"/>
      <c r="CA828" s="14"/>
      <c r="CB828" s="14"/>
      <c r="CC828" s="14"/>
      <c r="CD828" s="14"/>
      <c r="CE828" s="14"/>
      <c r="CF828" s="14"/>
      <c r="CG828" s="14"/>
      <c r="CH828" s="14"/>
      <c r="CI828" s="14"/>
      <c r="CJ828" s="14"/>
      <c r="CK828" s="14"/>
      <c r="CL828" s="14"/>
      <c r="CM828" s="14"/>
      <c r="CN828" s="14"/>
      <c r="CO828" s="14"/>
      <c r="CP828" s="14"/>
      <c r="CQ828" s="14"/>
      <c r="CR828" s="14"/>
      <c r="CS828" s="14"/>
      <c r="CT828" s="14"/>
      <c r="CU828" s="14"/>
      <c r="CV828" s="14"/>
      <c r="CW828" s="14"/>
      <c r="CX828" s="14"/>
      <c r="CY828" s="14"/>
      <c r="CZ828" s="14"/>
      <c r="DD828" s="14">
        <v>16</v>
      </c>
      <c r="DE828" s="14">
        <v>19</v>
      </c>
      <c r="DF828" s="27">
        <f t="shared" ca="1" si="13"/>
        <v>0</v>
      </c>
      <c r="DG828" s="14">
        <v>1</v>
      </c>
      <c r="DH828" s="14"/>
      <c r="DI828" s="14"/>
      <c r="DJ828" s="14"/>
      <c r="DK828" s="14"/>
      <c r="DL828" s="14"/>
      <c r="DM828" s="14"/>
      <c r="DN828" s="14"/>
      <c r="DO828" s="14"/>
      <c r="DP828" s="14"/>
      <c r="DQ828" s="14"/>
      <c r="DR828" s="14"/>
      <c r="DS828" s="14"/>
      <c r="DT828" s="14"/>
      <c r="DU828" s="14"/>
      <c r="DV828" s="14"/>
      <c r="DW828" s="14"/>
      <c r="DX828" s="14"/>
      <c r="DY828" s="14"/>
      <c r="DZ828" s="14"/>
      <c r="EA828" s="14"/>
    </row>
    <row r="829" spans="1:131" x14ac:dyDescent="0.25">
      <c r="A829" s="14" t="s">
        <v>64</v>
      </c>
      <c r="B829" s="14" t="s">
        <v>39</v>
      </c>
      <c r="C829" s="14" t="s">
        <v>63</v>
      </c>
      <c r="D829" s="14" t="s">
        <v>63</v>
      </c>
      <c r="E829" s="14" t="s">
        <v>63</v>
      </c>
      <c r="F829" s="14" t="s">
        <v>63</v>
      </c>
      <c r="G829" s="14" t="s">
        <v>192</v>
      </c>
      <c r="H829" s="1">
        <v>42256</v>
      </c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  <c r="BB829" s="14"/>
      <c r="BC829" s="14"/>
      <c r="BD829" s="14"/>
      <c r="BE829" s="14"/>
      <c r="BF829" s="14"/>
      <c r="BG829" s="14"/>
      <c r="BH829" s="14"/>
      <c r="BI829" s="14"/>
      <c r="BJ829" s="14"/>
      <c r="BK829" s="14"/>
      <c r="BL829" s="14"/>
      <c r="BM829" s="14"/>
      <c r="BN829" s="14"/>
      <c r="BO829" s="14"/>
      <c r="BP829" s="14"/>
      <c r="BQ829" s="14"/>
      <c r="BR829" s="14"/>
      <c r="BS829" s="14"/>
      <c r="BT829" s="14"/>
      <c r="BU829" s="14"/>
      <c r="BV829" s="14"/>
      <c r="BW829" s="14"/>
      <c r="BX829" s="14"/>
      <c r="BY829" s="14"/>
      <c r="BZ829" s="14"/>
      <c r="CA829" s="14"/>
      <c r="CB829" s="14"/>
      <c r="CC829" s="14"/>
      <c r="CD829" s="14"/>
      <c r="CE829" s="14"/>
      <c r="CF829" s="14"/>
      <c r="CG829" s="14"/>
      <c r="CH829" s="14"/>
      <c r="CI829" s="14"/>
      <c r="CJ829" s="14"/>
      <c r="CK829" s="14"/>
      <c r="CL829" s="14"/>
      <c r="CM829" s="14"/>
      <c r="CN829" s="14"/>
      <c r="CO829" s="14"/>
      <c r="CP829" s="14"/>
      <c r="CQ829" s="14"/>
      <c r="CR829" s="14"/>
      <c r="CS829" s="14"/>
      <c r="CT829" s="14"/>
      <c r="CU829" s="14"/>
      <c r="CV829" s="14"/>
      <c r="CW829" s="14"/>
      <c r="CX829" s="14"/>
      <c r="CY829" s="14"/>
      <c r="CZ829" s="14"/>
      <c r="DD829" s="14">
        <v>16</v>
      </c>
      <c r="DE829" s="14">
        <v>19</v>
      </c>
      <c r="DF829" s="27">
        <f t="shared" ca="1" si="13"/>
        <v>0</v>
      </c>
      <c r="DG829" s="14">
        <v>1</v>
      </c>
      <c r="DH829" s="14"/>
      <c r="DI829" s="14"/>
      <c r="DJ829" s="14"/>
      <c r="DK829" s="14"/>
      <c r="DL829" s="14"/>
      <c r="DM829" s="14"/>
      <c r="DN829" s="14"/>
      <c r="DO829" s="14"/>
      <c r="DP829" s="14"/>
      <c r="DQ829" s="14"/>
      <c r="DR829" s="14"/>
      <c r="DS829" s="14"/>
      <c r="DT829" s="14"/>
      <c r="DU829" s="14"/>
      <c r="DV829" s="14"/>
      <c r="DW829" s="14"/>
      <c r="DX829" s="14"/>
      <c r="DY829" s="14"/>
      <c r="DZ829" s="14"/>
      <c r="EA829" s="14"/>
    </row>
    <row r="830" spans="1:131" x14ac:dyDescent="0.25">
      <c r="A830" s="14" t="s">
        <v>64</v>
      </c>
      <c r="B830" s="14" t="s">
        <v>39</v>
      </c>
      <c r="C830" s="14" t="s">
        <v>63</v>
      </c>
      <c r="D830" s="14" t="s">
        <v>63</v>
      </c>
      <c r="E830" s="14" t="s">
        <v>63</v>
      </c>
      <c r="F830" s="14" t="s">
        <v>63</v>
      </c>
      <c r="G830" s="14" t="s">
        <v>192</v>
      </c>
      <c r="H830" s="1">
        <v>42257</v>
      </c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  <c r="BB830" s="14"/>
      <c r="BC830" s="14"/>
      <c r="BD830" s="14"/>
      <c r="BE830" s="14"/>
      <c r="BF830" s="14"/>
      <c r="BG830" s="14"/>
      <c r="BH830" s="14"/>
      <c r="BI830" s="14"/>
      <c r="BJ830" s="14"/>
      <c r="BK830" s="14"/>
      <c r="BL830" s="14"/>
      <c r="BM830" s="14"/>
      <c r="BN830" s="14"/>
      <c r="BO830" s="14"/>
      <c r="BP830" s="14"/>
      <c r="BQ830" s="14"/>
      <c r="BR830" s="14"/>
      <c r="BS830" s="14"/>
      <c r="BT830" s="14"/>
      <c r="BU830" s="14"/>
      <c r="BV830" s="14"/>
      <c r="BW830" s="14"/>
      <c r="BX830" s="14"/>
      <c r="BY830" s="14"/>
      <c r="BZ830" s="14"/>
      <c r="CA830" s="14"/>
      <c r="CB830" s="14"/>
      <c r="CC830" s="14"/>
      <c r="CD830" s="14"/>
      <c r="CE830" s="14"/>
      <c r="CF830" s="14"/>
      <c r="CG830" s="14"/>
      <c r="CH830" s="14"/>
      <c r="CI830" s="14"/>
      <c r="CJ830" s="14"/>
      <c r="CK830" s="14"/>
      <c r="CL830" s="14"/>
      <c r="CM830" s="14"/>
      <c r="CN830" s="14"/>
      <c r="CO830" s="14"/>
      <c r="CP830" s="14"/>
      <c r="CQ830" s="14"/>
      <c r="CR830" s="14"/>
      <c r="CS830" s="14"/>
      <c r="CT830" s="14"/>
      <c r="CU830" s="14"/>
      <c r="CV830" s="14"/>
      <c r="CW830" s="14"/>
      <c r="CX830" s="14"/>
      <c r="CY830" s="14"/>
      <c r="CZ830" s="14"/>
      <c r="DD830" s="14">
        <v>16</v>
      </c>
      <c r="DE830" s="14">
        <v>19</v>
      </c>
      <c r="DF830" s="27">
        <f t="shared" ca="1" si="13"/>
        <v>0</v>
      </c>
      <c r="DG830" s="14">
        <v>1</v>
      </c>
      <c r="DH830" s="14"/>
      <c r="DI830" s="14"/>
      <c r="DJ830" s="14"/>
      <c r="DK830" s="14"/>
      <c r="DL830" s="14"/>
      <c r="DM830" s="14"/>
      <c r="DN830" s="14"/>
      <c r="DO830" s="14"/>
      <c r="DP830" s="14"/>
      <c r="DQ830" s="14"/>
      <c r="DR830" s="14"/>
      <c r="DS830" s="14"/>
      <c r="DT830" s="14"/>
      <c r="DU830" s="14"/>
      <c r="DV830" s="14"/>
      <c r="DW830" s="14"/>
      <c r="DX830" s="14"/>
      <c r="DY830" s="14"/>
      <c r="DZ830" s="14"/>
      <c r="EA830" s="14"/>
    </row>
    <row r="831" spans="1:131" x14ac:dyDescent="0.25">
      <c r="A831" s="14" t="s">
        <v>64</v>
      </c>
      <c r="B831" s="14" t="s">
        <v>39</v>
      </c>
      <c r="C831" s="14" t="s">
        <v>63</v>
      </c>
      <c r="D831" s="14" t="s">
        <v>63</v>
      </c>
      <c r="E831" s="14" t="s">
        <v>63</v>
      </c>
      <c r="F831" s="14" t="s">
        <v>63</v>
      </c>
      <c r="G831" s="14" t="s">
        <v>192</v>
      </c>
      <c r="H831" s="1">
        <v>42258</v>
      </c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  <c r="BB831" s="14"/>
      <c r="BC831" s="14"/>
      <c r="BD831" s="14"/>
      <c r="BE831" s="14"/>
      <c r="BF831" s="14"/>
      <c r="BG831" s="14"/>
      <c r="BH831" s="14"/>
      <c r="BI831" s="14"/>
      <c r="BJ831" s="14"/>
      <c r="BK831" s="14"/>
      <c r="BL831" s="14"/>
      <c r="BM831" s="14"/>
      <c r="BN831" s="14"/>
      <c r="BO831" s="14"/>
      <c r="BP831" s="14"/>
      <c r="BQ831" s="14"/>
      <c r="BR831" s="14"/>
      <c r="BS831" s="14"/>
      <c r="BT831" s="14"/>
      <c r="BU831" s="14"/>
      <c r="BV831" s="14"/>
      <c r="BW831" s="14"/>
      <c r="BX831" s="14"/>
      <c r="BY831" s="14"/>
      <c r="BZ831" s="14"/>
      <c r="CA831" s="14"/>
      <c r="CB831" s="14"/>
      <c r="CC831" s="14"/>
      <c r="CD831" s="14"/>
      <c r="CE831" s="14"/>
      <c r="CF831" s="14"/>
      <c r="CG831" s="14"/>
      <c r="CH831" s="14"/>
      <c r="CI831" s="14"/>
      <c r="CJ831" s="14"/>
      <c r="CK831" s="14"/>
      <c r="CL831" s="14"/>
      <c r="CM831" s="14"/>
      <c r="CN831" s="14"/>
      <c r="CO831" s="14"/>
      <c r="CP831" s="14"/>
      <c r="CQ831" s="14"/>
      <c r="CR831" s="14"/>
      <c r="CS831" s="14"/>
      <c r="CT831" s="14"/>
      <c r="CU831" s="14"/>
      <c r="CV831" s="14"/>
      <c r="CW831" s="14"/>
      <c r="CX831" s="14"/>
      <c r="CY831" s="14"/>
      <c r="CZ831" s="14"/>
      <c r="DD831" s="14">
        <v>16</v>
      </c>
      <c r="DE831" s="14">
        <v>19</v>
      </c>
      <c r="DF831" s="27">
        <f t="shared" ca="1" si="13"/>
        <v>0</v>
      </c>
      <c r="DG831" s="14">
        <v>1</v>
      </c>
      <c r="DH831" s="14"/>
      <c r="DI831" s="14"/>
      <c r="DJ831" s="14"/>
      <c r="DK831" s="14"/>
      <c r="DL831" s="14"/>
      <c r="DM831" s="14"/>
      <c r="DN831" s="14"/>
      <c r="DO831" s="14"/>
      <c r="DP831" s="14"/>
      <c r="DQ831" s="14"/>
      <c r="DR831" s="14"/>
      <c r="DS831" s="14"/>
      <c r="DT831" s="14"/>
      <c r="DU831" s="14"/>
      <c r="DV831" s="14"/>
      <c r="DW831" s="14"/>
      <c r="DX831" s="14"/>
      <c r="DY831" s="14"/>
      <c r="DZ831" s="14"/>
      <c r="EA831" s="14"/>
    </row>
    <row r="832" spans="1:131" x14ac:dyDescent="0.25">
      <c r="A832" s="14" t="s">
        <v>64</v>
      </c>
      <c r="B832" s="14" t="s">
        <v>39</v>
      </c>
      <c r="C832" s="14" t="s">
        <v>63</v>
      </c>
      <c r="D832" s="14" t="s">
        <v>63</v>
      </c>
      <c r="E832" s="14" t="s">
        <v>63</v>
      </c>
      <c r="F832" s="14" t="s">
        <v>63</v>
      </c>
      <c r="G832" s="14" t="s">
        <v>192</v>
      </c>
      <c r="H832" s="1" t="s">
        <v>181</v>
      </c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  <c r="BB832" s="14"/>
      <c r="BC832" s="14"/>
      <c r="BD832" s="14"/>
      <c r="BE832" s="14"/>
      <c r="BF832" s="14"/>
      <c r="BG832" s="14"/>
      <c r="BH832" s="14"/>
      <c r="BI832" s="14"/>
      <c r="BJ832" s="14"/>
      <c r="BK832" s="14"/>
      <c r="BL832" s="14"/>
      <c r="BM832" s="14"/>
      <c r="BN832" s="14"/>
      <c r="BO832" s="14"/>
      <c r="BP832" s="14"/>
      <c r="BQ832" s="14"/>
      <c r="BR832" s="14"/>
      <c r="BS832" s="14"/>
      <c r="BT832" s="14"/>
      <c r="BU832" s="14"/>
      <c r="BV832" s="14"/>
      <c r="BW832" s="14"/>
      <c r="BX832" s="14"/>
      <c r="BY832" s="14"/>
      <c r="BZ832" s="14"/>
      <c r="CA832" s="14"/>
      <c r="CB832" s="14"/>
      <c r="CC832" s="14"/>
      <c r="CD832" s="14"/>
      <c r="CE832" s="14"/>
      <c r="CF832" s="14"/>
      <c r="CG832" s="14"/>
      <c r="CH832" s="14"/>
      <c r="CI832" s="14"/>
      <c r="CJ832" s="14"/>
      <c r="CK832" s="14"/>
      <c r="CL832" s="14"/>
      <c r="CM832" s="14"/>
      <c r="CN832" s="14"/>
      <c r="CO832" s="14"/>
      <c r="CP832" s="14"/>
      <c r="CQ832" s="14"/>
      <c r="CR832" s="14"/>
      <c r="CS832" s="14"/>
      <c r="CT832" s="14"/>
      <c r="CU832" s="14"/>
      <c r="CV832" s="14"/>
      <c r="CW832" s="14"/>
      <c r="CX832" s="14"/>
      <c r="CY832" s="14"/>
      <c r="CZ832" s="14"/>
      <c r="DD832" s="14">
        <v>16</v>
      </c>
      <c r="DE832" s="14">
        <v>19</v>
      </c>
      <c r="DF832" s="27">
        <f t="shared" ca="1" si="13"/>
        <v>0</v>
      </c>
      <c r="DG832" s="14">
        <v>1</v>
      </c>
      <c r="DH832" s="14"/>
      <c r="DI832" s="14"/>
      <c r="DJ832" s="14"/>
      <c r="DK832" s="14"/>
      <c r="DL832" s="14"/>
      <c r="DM832" s="14"/>
      <c r="DN832" s="14"/>
      <c r="DO832" s="14"/>
      <c r="DP832" s="14"/>
      <c r="DQ832" s="14"/>
      <c r="DR832" s="14"/>
      <c r="DS832" s="14"/>
      <c r="DT832" s="14"/>
      <c r="DU832" s="14"/>
      <c r="DV832" s="14"/>
      <c r="DW832" s="14"/>
      <c r="DX832" s="14"/>
      <c r="DY832" s="14"/>
      <c r="DZ832" s="14"/>
      <c r="EA832" s="14"/>
    </row>
  </sheetData>
  <autoFilter ref="A1:DG83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22</vt:i4>
      </vt:variant>
    </vt:vector>
  </HeadingPairs>
  <TitlesOfParts>
    <vt:vector size="27" baseType="lpstr">
      <vt:lpstr>Table</vt:lpstr>
      <vt:lpstr>Temp</vt:lpstr>
      <vt:lpstr>Names</vt:lpstr>
      <vt:lpstr>CountData</vt:lpstr>
      <vt:lpstr>Data</vt:lpstr>
      <vt:lpstr>AutoDR</vt:lpstr>
      <vt:lpstr>AutoDRs</vt:lpstr>
      <vt:lpstr>D_Dates</vt:lpstr>
      <vt:lpstr>Data</vt:lpstr>
      <vt:lpstr>Date</vt:lpstr>
      <vt:lpstr>DualDR</vt:lpstr>
      <vt:lpstr>DualDRs</vt:lpstr>
      <vt:lpstr>E_Dates</vt:lpstr>
      <vt:lpstr>End</vt:lpstr>
      <vt:lpstr>Event_Options</vt:lpstr>
      <vt:lpstr>EventWindow</vt:lpstr>
      <vt:lpstr>F_Dates</vt:lpstr>
      <vt:lpstr>Industry</vt:lpstr>
      <vt:lpstr>Jun9_Options</vt:lpstr>
      <vt:lpstr>LCA</vt:lpstr>
      <vt:lpstr>MinCustomers</vt:lpstr>
      <vt:lpstr>Product</vt:lpstr>
      <vt:lpstr>Products</vt:lpstr>
      <vt:lpstr>ResultType</vt:lpstr>
      <vt:lpstr>SASize</vt:lpstr>
      <vt:lpstr>SizeDesc</vt:lpstr>
      <vt:lpstr>Start</vt:lpstr>
    </vt:vector>
  </TitlesOfParts>
  <Company>AMERESCO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Abigail</dc:creator>
  <cp:lastModifiedBy>Nguyen, Abigail</cp:lastModifiedBy>
  <dcterms:created xsi:type="dcterms:W3CDTF">2015-12-29T21:28:55Z</dcterms:created>
  <dcterms:modified xsi:type="dcterms:W3CDTF">2016-03-30T18:39:59Z</dcterms:modified>
</cp:coreProperties>
</file>